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1" documentId="8_{9E9F91CC-16B2-4250-9F31-68DE952399AB}" xr6:coauthVersionLast="45" xr6:coauthVersionMax="45" xr10:uidLastSave="{4B90D638-FA55-4B9D-91F7-D0548FA2190F}"/>
  <bookViews>
    <workbookView xWindow="-98" yWindow="-98" windowWidth="20715" windowHeight="13276" tabRatio="877" xr2:uid="{00000000-000D-0000-FFFF-FFFF00000000}"/>
  </bookViews>
  <sheets>
    <sheet name="ROA" sheetId="5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55" l="1"/>
  <c r="H25" i="55"/>
  <c r="I25" i="55"/>
  <c r="J25" i="55"/>
  <c r="F25" i="55"/>
  <c r="F24" i="55"/>
  <c r="F23" i="55"/>
  <c r="H22" i="55"/>
  <c r="F21" i="55"/>
  <c r="G21" i="55"/>
  <c r="G22" i="55" s="1"/>
  <c r="H21" i="55"/>
  <c r="I21" i="55"/>
  <c r="I22" i="55" s="1"/>
  <c r="J21" i="55"/>
  <c r="E21" i="55"/>
  <c r="E22" i="55" s="1"/>
  <c r="F20" i="55"/>
  <c r="E20" i="55"/>
  <c r="C21" i="55"/>
  <c r="C20" i="55"/>
  <c r="J23" i="55"/>
  <c r="I23" i="55"/>
  <c r="H23" i="55"/>
  <c r="G23" i="55"/>
  <c r="J20" i="55"/>
  <c r="J24" i="55" s="1"/>
  <c r="I20" i="55"/>
  <c r="H20" i="55"/>
  <c r="G20" i="55"/>
  <c r="J19" i="55"/>
  <c r="I19" i="55"/>
  <c r="H19" i="55"/>
  <c r="G19" i="55"/>
  <c r="F19" i="55"/>
  <c r="E19" i="55"/>
  <c r="B17" i="55"/>
  <c r="B27" i="55" s="1"/>
  <c r="J22" i="55" l="1"/>
  <c r="F22" i="55"/>
  <c r="G24" i="55"/>
  <c r="H24" i="55"/>
  <c r="I24" i="55"/>
</calcChain>
</file>

<file path=xl/sharedStrings.xml><?xml version="1.0" encoding="utf-8"?>
<sst xmlns="http://schemas.openxmlformats.org/spreadsheetml/2006/main" count="33" uniqueCount="27">
  <si>
    <t>売上高</t>
    <rPh sb="0" eb="2">
      <t>ウリアゲ</t>
    </rPh>
    <rPh sb="2" eb="3">
      <t>ダカ</t>
    </rPh>
    <phoneticPr fontId="1"/>
  </si>
  <si>
    <t>当期純利益</t>
    <rPh sb="0" eb="2">
      <t>トウキ</t>
    </rPh>
    <rPh sb="2" eb="5">
      <t>ジュンリエキ</t>
    </rPh>
    <phoneticPr fontId="1"/>
  </si>
  <si>
    <t>経営分析</t>
    <rPh sb="0" eb="2">
      <t>ケイエイ</t>
    </rPh>
    <rPh sb="2" eb="4">
      <t>ブンセキ</t>
    </rPh>
    <phoneticPr fontId="1"/>
  </si>
  <si>
    <t>サンプル_トヨタ自動車</t>
    <rPh sb="8" eb="11">
      <t>ジドウシャ</t>
    </rPh>
    <phoneticPr fontId="1"/>
  </si>
  <si>
    <t>百万円</t>
    <rPh sb="0" eb="3">
      <t>ヒャクマンエン</t>
    </rPh>
    <phoneticPr fontId="1"/>
  </si>
  <si>
    <t>入力</t>
    <rPh sb="0" eb="2">
      <t>ニュウリョク</t>
    </rPh>
    <phoneticPr fontId="1"/>
  </si>
  <si>
    <t>期間</t>
    <rPh sb="0" eb="2">
      <t>キカン</t>
    </rPh>
    <phoneticPr fontId="1"/>
  </si>
  <si>
    <t>年度</t>
    <rPh sb="0" eb="2">
      <t>ネンド</t>
    </rPh>
    <phoneticPr fontId="1"/>
  </si>
  <si>
    <t>FY14</t>
  </si>
  <si>
    <t>FY15</t>
  </si>
  <si>
    <t>FY16</t>
  </si>
  <si>
    <t>FY17</t>
  </si>
  <si>
    <t>FY18</t>
    <phoneticPr fontId="1"/>
  </si>
  <si>
    <t>FY19</t>
    <phoneticPr fontId="1"/>
  </si>
  <si>
    <t>グラフ元</t>
    <rPh sb="3" eb="4">
      <t>モト</t>
    </rPh>
    <phoneticPr fontId="1"/>
  </si>
  <si>
    <t>グラフ</t>
    <phoneticPr fontId="1"/>
  </si>
  <si>
    <t>総資産</t>
    <rPh sb="0" eb="3">
      <t>ソウシサン</t>
    </rPh>
    <phoneticPr fontId="1"/>
  </si>
  <si>
    <t>単位変更（百万→億）</t>
    <rPh sb="0" eb="2">
      <t>タンイ</t>
    </rPh>
    <rPh sb="2" eb="4">
      <t>ヘンコウ</t>
    </rPh>
    <rPh sb="5" eb="7">
      <t>ヒャクマン</t>
    </rPh>
    <rPh sb="8" eb="9">
      <t>オク</t>
    </rPh>
    <phoneticPr fontId="1"/>
  </si>
  <si>
    <t>総資産回転率</t>
    <rPh sb="0" eb="3">
      <t>ソウシサン</t>
    </rPh>
    <rPh sb="3" eb="5">
      <t>カイテン</t>
    </rPh>
    <rPh sb="5" eb="6">
      <t>リツ</t>
    </rPh>
    <phoneticPr fontId="1"/>
  </si>
  <si>
    <t>総資産(平残)</t>
    <rPh sb="0" eb="3">
      <t>ソウシサン</t>
    </rPh>
    <rPh sb="4" eb="6">
      <t>ヘイザン</t>
    </rPh>
    <phoneticPr fontId="1"/>
  </si>
  <si>
    <t>億円</t>
    <rPh sb="0" eb="2">
      <t>オクエン</t>
    </rPh>
    <phoneticPr fontId="1"/>
  </si>
  <si>
    <t>単位変更（百分率）</t>
    <rPh sb="0" eb="2">
      <t>タンイ</t>
    </rPh>
    <rPh sb="2" eb="4">
      <t>ヘンコウ</t>
    </rPh>
    <rPh sb="5" eb="8">
      <t>ヒャクブンリツ</t>
    </rPh>
    <phoneticPr fontId="1"/>
  </si>
  <si>
    <t>%</t>
    <phoneticPr fontId="1"/>
  </si>
  <si>
    <t>総資産利益率（ROA)</t>
    <rPh sb="0" eb="3">
      <t>ソウシサン</t>
    </rPh>
    <rPh sb="3" eb="5">
      <t>リエキ</t>
    </rPh>
    <rPh sb="5" eb="6">
      <t>リツ</t>
    </rPh>
    <phoneticPr fontId="1"/>
  </si>
  <si>
    <t>売上高純利益率</t>
    <rPh sb="0" eb="7">
      <t>ウリアゲダカジュンリエキリツ</t>
    </rPh>
    <phoneticPr fontId="1"/>
  </si>
  <si>
    <t>ROA</t>
    <phoneticPr fontId="1"/>
  </si>
  <si>
    <t>回転</t>
    <rPh sb="0" eb="2">
      <t>カイテン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</si>
</sst>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0_ "/>
    <numFmt numFmtId="179" formatCode="#,##0.0"/>
    <numFmt numFmtId="180" formatCode="#,##0.000;[Red]\-#,##0.000"/>
  </numFmts>
  <fonts count="6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color theme="4"/>
      <name val="Meiryo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0" fillId="2" borderId="0" xfId="0" applyFill="1"/>
    <xf numFmtId="0" fontId="3" fillId="2" borderId="0" xfId="0" applyFont="1" applyFill="1"/>
    <xf numFmtId="38" fontId="0" fillId="0" borderId="0" xfId="1" applyFont="1" applyAlignment="1"/>
    <xf numFmtId="178" fontId="4" fillId="3" borderId="2" xfId="0" applyNumberFormat="1" applyFont="1" applyFill="1" applyBorder="1"/>
    <xf numFmtId="178" fontId="4" fillId="3" borderId="3" xfId="0" applyNumberFormat="1" applyFont="1" applyFill="1" applyBorder="1"/>
    <xf numFmtId="178" fontId="4" fillId="3" borderId="4" xfId="0" applyNumberFormat="1" applyFont="1" applyFill="1" applyBorder="1"/>
    <xf numFmtId="3" fontId="5" fillId="3" borderId="5" xfId="1" applyNumberFormat="1" applyFont="1" applyFill="1" applyBorder="1" applyAlignment="1"/>
    <xf numFmtId="3" fontId="5" fillId="3" borderId="1" xfId="1" applyNumberFormat="1" applyFont="1" applyFill="1" applyBorder="1" applyAlignment="1"/>
    <xf numFmtId="3" fontId="5" fillId="3" borderId="6" xfId="1" applyNumberFormat="1" applyFont="1" applyFill="1" applyBorder="1" applyAlignment="1"/>
    <xf numFmtId="3" fontId="5" fillId="3" borderId="7" xfId="1" applyNumberFormat="1" applyFont="1" applyFill="1" applyBorder="1" applyAlignment="1"/>
    <xf numFmtId="3" fontId="5" fillId="3" borderId="8" xfId="1" applyNumberFormat="1" applyFont="1" applyFill="1" applyBorder="1" applyAlignment="1"/>
    <xf numFmtId="3" fontId="5" fillId="3" borderId="8" xfId="1" applyNumberFormat="1" applyFont="1" applyFill="1" applyBorder="1" applyAlignment="1">
      <alignment wrapText="1"/>
    </xf>
    <xf numFmtId="3" fontId="5" fillId="3" borderId="9" xfId="1" applyNumberFormat="1" applyFont="1" applyFill="1" applyBorder="1" applyAlignment="1"/>
    <xf numFmtId="178" fontId="0" fillId="0" borderId="10" xfId="0" applyNumberFormat="1" applyBorder="1"/>
    <xf numFmtId="0" fontId="0" fillId="0" borderId="11" xfId="0" applyBorder="1"/>
    <xf numFmtId="3" fontId="0" fillId="0" borderId="12" xfId="0" applyNumberFormat="1" applyBorder="1"/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78" fontId="0" fillId="0" borderId="0" xfId="0" applyNumberFormat="1" applyBorder="1"/>
    <xf numFmtId="0" fontId="0" fillId="0" borderId="0" xfId="0" applyFill="1"/>
    <xf numFmtId="180" fontId="0" fillId="0" borderId="0" xfId="1" applyNumberFormat="1" applyFont="1" applyAlignment="1"/>
    <xf numFmtId="180" fontId="0" fillId="2" borderId="0" xfId="1" applyNumberFormat="1" applyFont="1" applyFill="1" applyAlignment="1"/>
    <xf numFmtId="3" fontId="5" fillId="0" borderId="0" xfId="1" applyNumberFormat="1" applyFont="1" applyFill="1" applyBorder="1" applyAlignment="1"/>
    <xf numFmtId="38" fontId="0" fillId="0" borderId="0" xfId="1" applyFont="1" applyFill="1" applyAlignment="1"/>
    <xf numFmtId="3" fontId="5" fillId="3" borderId="13" xfId="1" applyNumberFormat="1" applyFont="1" applyFill="1" applyBorder="1" applyAlignment="1"/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11" xfId="0" applyFont="1" applyFill="1" applyBorder="1" applyAlignment="1">
      <alignment horizontal="right"/>
    </xf>
    <xf numFmtId="9" fontId="5" fillId="0" borderId="0" xfId="2" applyFont="1" applyFill="1" applyBorder="1" applyAlignment="1">
      <alignment wrapText="1"/>
    </xf>
    <xf numFmtId="9" fontId="5" fillId="0" borderId="0" xfId="2" applyFont="1" applyFill="1" applyBorder="1" applyAlignment="1"/>
    <xf numFmtId="10" fontId="5" fillId="0" borderId="0" xfId="2" applyNumberFormat="1" applyFont="1" applyFill="1" applyBorder="1" applyAlignment="1">
      <alignment wrapText="1"/>
    </xf>
    <xf numFmtId="10" fontId="0" fillId="0" borderId="0" xfId="2" applyNumberFormat="1" applyFont="1" applyAlignment="1"/>
    <xf numFmtId="0" fontId="0" fillId="0" borderId="12" xfId="0" applyFont="1" applyFill="1" applyBorder="1" applyAlignment="1">
      <alignment horizontal="right"/>
    </xf>
    <xf numFmtId="179" fontId="0" fillId="0" borderId="12" xfId="0" applyNumberFormat="1" applyBorder="1"/>
    <xf numFmtId="4" fontId="0" fillId="0" borderId="12" xfId="0" applyNumberFormat="1" applyFill="1" applyBorder="1"/>
    <xf numFmtId="179" fontId="0" fillId="0" borderId="11" xfId="0" applyNumberFormat="1" applyFill="1" applyBorder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b="1"/>
              <a:t>ROA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4453070175438595E-2"/>
          <c:y val="0.15331722222222222"/>
          <c:w val="0.8257526315789474"/>
          <c:h val="0.66733194444444444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ROA!$C$22:$D$22</c:f>
              <c:strCache>
                <c:ptCount val="2"/>
                <c:pt idx="0">
                  <c:v>売上高純利益率</c:v>
                </c:pt>
                <c:pt idx="1">
                  <c:v>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ROA!$E$19:$J$19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ROA!$E$22:$J$22</c:f>
              <c:numCache>
                <c:formatCode>#,##0.0</c:formatCode>
                <c:ptCount val="6"/>
                <c:pt idx="0">
                  <c:v>8.4741861257629605</c:v>
                </c:pt>
                <c:pt idx="1">
                  <c:v>8.5702245788648987</c:v>
                </c:pt>
                <c:pt idx="2">
                  <c:v>6.9825398546873947</c:v>
                </c:pt>
                <c:pt idx="3">
                  <c:v>8.8024136549588494</c:v>
                </c:pt>
                <c:pt idx="4">
                  <c:v>6.5692051735740868</c:v>
                </c:pt>
                <c:pt idx="5">
                  <c:v>7.1578001090010321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F-4324-B242-54DAE6401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677520368"/>
        <c:axId val="760970912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ROA!$C$21:$D$21</c15:sqref>
                        </c15:formulaRef>
                      </c:ext>
                    </c:extLst>
                    <c:strCache>
                      <c:ptCount val="2"/>
                      <c:pt idx="0">
                        <c:v>当期純利益</c:v>
                      </c:pt>
                      <c:pt idx="1">
                        <c:v>億円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ROA!$E$19:$J$19</c15:sqref>
                        </c15:formulaRef>
                      </c:ext>
                    </c:extLst>
                    <c:strCache>
                      <c:ptCount val="6"/>
                      <c:pt idx="0">
                        <c:v>FY14</c:v>
                      </c:pt>
                      <c:pt idx="1">
                        <c:v>FY15</c:v>
                      </c:pt>
                      <c:pt idx="2">
                        <c:v>FY16</c:v>
                      </c:pt>
                      <c:pt idx="3">
                        <c:v>FY17</c:v>
                      </c:pt>
                      <c:pt idx="4">
                        <c:v>FY18</c:v>
                      </c:pt>
                      <c:pt idx="5">
                        <c:v>FY19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ROA!$E$21:$J$21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23079.040000000001</c:v>
                      </c:pt>
                      <c:pt idx="1">
                        <c:v>24342.11</c:v>
                      </c:pt>
                      <c:pt idx="2">
                        <c:v>19269.849999999999</c:v>
                      </c:pt>
                      <c:pt idx="3">
                        <c:v>25861.06</c:v>
                      </c:pt>
                      <c:pt idx="4">
                        <c:v>19855.87</c:v>
                      </c:pt>
                      <c:pt idx="5">
                        <c:v>21423.29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EDF-4324-B242-54DAE6401EF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ROA!$C$25:$D$25</c:f>
              <c:strCache>
                <c:ptCount val="2"/>
                <c:pt idx="0">
                  <c:v>ROA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2.7909172272552334E-2"/>
                  <c:y val="-4.1348717009543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DF-4324-B242-54DAE6401EFC}"/>
                </c:ext>
              </c:extLst>
            </c:dLbl>
            <c:dLbl>
              <c:idx val="4"/>
              <c:layout>
                <c:manualLayout>
                  <c:x val="-1.1163668909020933E-2"/>
                  <c:y val="-4.1348717009543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DF-4324-B242-54DAE6401EFC}"/>
                </c:ext>
              </c:extLst>
            </c:dLbl>
            <c:dLbl>
              <c:idx val="5"/>
              <c:layout>
                <c:manualLayout>
                  <c:x val="-7.4424459393474252E-3"/>
                  <c:y val="-3.790299059208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DF-4324-B242-54DAE6401E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ROA!$E$19:$J$19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ROA!$E$25:$J$25</c:f>
              <c:numCache>
                <c:formatCode>#,##0.0</c:formatCode>
                <c:ptCount val="6"/>
                <c:pt idx="1">
                  <c:v>5.1161765859852428</c:v>
                </c:pt>
                <c:pt idx="2">
                  <c:v>4.007131251923326</c:v>
                </c:pt>
                <c:pt idx="3">
                  <c:v>5.2213746360923228</c:v>
                </c:pt>
                <c:pt idx="4">
                  <c:v>3.8839711572566959</c:v>
                </c:pt>
                <c:pt idx="5">
                  <c:v>4.0955506582390679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DF-4324-B242-54DAE6401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520368"/>
        <c:axId val="760970912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ROA!$C$20:$D$20</c15:sqref>
                        </c15:formulaRef>
                      </c:ext>
                    </c:extLst>
                    <c:strCache>
                      <c:ptCount val="2"/>
                      <c:pt idx="0">
                        <c:v>売上高</c:v>
                      </c:pt>
                      <c:pt idx="1">
                        <c:v>億円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ROA!$E$19:$J$19</c15:sqref>
                        </c15:formulaRef>
                      </c:ext>
                    </c:extLst>
                    <c:strCache>
                      <c:ptCount val="6"/>
                      <c:pt idx="0">
                        <c:v>FY14</c:v>
                      </c:pt>
                      <c:pt idx="1">
                        <c:v>FY15</c:v>
                      </c:pt>
                      <c:pt idx="2">
                        <c:v>FY16</c:v>
                      </c:pt>
                      <c:pt idx="3">
                        <c:v>FY17</c:v>
                      </c:pt>
                      <c:pt idx="4">
                        <c:v>FY18</c:v>
                      </c:pt>
                      <c:pt idx="5">
                        <c:v>FY19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ROA!$E$20:$J$20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0">
                        <c:v>272345.21000000002</c:v>
                      </c:pt>
                      <c:pt idx="1">
                        <c:v>284031.18</c:v>
                      </c:pt>
                      <c:pt idx="2">
                        <c:v>275971.93</c:v>
                      </c:pt>
                      <c:pt idx="3">
                        <c:v>293795.09999999998</c:v>
                      </c:pt>
                      <c:pt idx="4">
                        <c:v>302256.81</c:v>
                      </c:pt>
                      <c:pt idx="5">
                        <c:v>299299.92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FEDF-4324-B242-54DAE6401EF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ROA!$C$23:$D$23</c15:sqref>
                        </c15:formulaRef>
                      </c:ext>
                    </c:extLst>
                    <c:strCache>
                      <c:ptCount val="2"/>
                      <c:pt idx="0">
                        <c:v>総資産(平残)</c:v>
                      </c:pt>
                      <c:pt idx="1">
                        <c:v>億円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ROA!$E$19:$J$19</c15:sqref>
                        </c15:formulaRef>
                      </c:ext>
                    </c:extLst>
                    <c:strCache>
                      <c:ptCount val="6"/>
                      <c:pt idx="0">
                        <c:v>FY14</c:v>
                      </c:pt>
                      <c:pt idx="1">
                        <c:v>FY15</c:v>
                      </c:pt>
                      <c:pt idx="2">
                        <c:v>FY16</c:v>
                      </c:pt>
                      <c:pt idx="3">
                        <c:v>FY17</c:v>
                      </c:pt>
                      <c:pt idx="4">
                        <c:v>FY18</c:v>
                      </c:pt>
                      <c:pt idx="5">
                        <c:v>FY19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ROA!$E$23:$J$23</c15:sqref>
                        </c15:formulaRef>
                      </c:ext>
                    </c:extLst>
                    <c:numCache>
                      <c:formatCode>#,##0</c:formatCode>
                      <c:ptCount val="6"/>
                      <c:pt idx="1">
                        <c:v>475787.13500000001</c:v>
                      </c:pt>
                      <c:pt idx="2">
                        <c:v>480888.91499999998</c:v>
                      </c:pt>
                      <c:pt idx="3">
                        <c:v>495292.17499999999</c:v>
                      </c:pt>
                      <c:pt idx="4">
                        <c:v>511225.99</c:v>
                      </c:pt>
                      <c:pt idx="5">
                        <c:v>523086.92499999999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FEDF-4324-B242-54DAE6401EFC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4"/>
          <c:tx>
            <c:strRef>
              <c:f>ROA!$C$24:$D$24</c:f>
              <c:strCache>
                <c:ptCount val="2"/>
                <c:pt idx="0">
                  <c:v>総資産回転率</c:v>
                </c:pt>
                <c:pt idx="1">
                  <c:v>回転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ROA!$E$19:$J$19</c:f>
              <c:strCache>
                <c:ptCount val="6"/>
                <c:pt idx="0">
                  <c:v>FY14</c:v>
                </c:pt>
                <c:pt idx="1">
                  <c:v>FY15</c:v>
                </c:pt>
                <c:pt idx="2">
                  <c:v>FY16</c:v>
                </c:pt>
                <c:pt idx="3">
                  <c:v>FY17</c:v>
                </c:pt>
                <c:pt idx="4">
                  <c:v>FY18</c:v>
                </c:pt>
                <c:pt idx="5">
                  <c:v>FY19</c:v>
                </c:pt>
              </c:strCache>
            </c:strRef>
          </c:cat>
          <c:val>
            <c:numRef>
              <c:f>ROA!$E$24:$J$24</c:f>
              <c:numCache>
                <c:formatCode>#,##0.00</c:formatCode>
                <c:ptCount val="6"/>
                <c:pt idx="1">
                  <c:v>0.59697112239068839</c:v>
                </c:pt>
                <c:pt idx="2">
                  <c:v>0.5738787511872675</c:v>
                </c:pt>
                <c:pt idx="3">
                  <c:v>0.5931753313082323</c:v>
                </c:pt>
                <c:pt idx="4">
                  <c:v>0.59123913085874213</c:v>
                </c:pt>
                <c:pt idx="5">
                  <c:v>0.57218008268893361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DF-4324-B242-54DAE6401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477168"/>
        <c:axId val="760950944"/>
      </c:lineChart>
      <c:catAx>
        <c:axId val="16775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0970912"/>
        <c:crosses val="autoZero"/>
        <c:auto val="1"/>
        <c:lblAlgn val="ctr"/>
        <c:lblOffset val="100"/>
        <c:noMultiLvlLbl val="0"/>
      </c:catAx>
      <c:valAx>
        <c:axId val="760970912"/>
        <c:scaling>
          <c:orientation val="minMax"/>
          <c:max val="9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4.33474999999999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0_);[Red]\(#,##0.0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520368"/>
        <c:crosses val="autoZero"/>
        <c:crossBetween val="between"/>
        <c:majorUnit val="1.5"/>
      </c:valAx>
      <c:valAx>
        <c:axId val="760950944"/>
        <c:scaling>
          <c:orientation val="minMax"/>
          <c:max val="0.60000000000000009"/>
          <c:min val="0.5700000000000000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（回転）</a:t>
                </a:r>
              </a:p>
            </c:rich>
          </c:tx>
          <c:layout>
            <c:manualLayout>
              <c:xMode val="edge"/>
              <c:yMode val="edge"/>
              <c:x val="0.89230994152046772"/>
              <c:y val="3.9819722222222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.0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77477168"/>
        <c:crosses val="max"/>
        <c:crossBetween val="between"/>
        <c:majorUnit val="7.5000000000000023E-3"/>
      </c:valAx>
      <c:catAx>
        <c:axId val="167747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950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50005</xdr:colOff>
      <xdr:row>27</xdr:row>
      <xdr:rowOff>71436</xdr:rowOff>
    </xdr:from>
    <xdr:to>
      <xdr:col>10</xdr:col>
      <xdr:colOff>341568</xdr:colOff>
      <xdr:row>45</xdr:row>
      <xdr:rowOff>70986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D6313FC-88AD-47BD-9451-4C20CB6997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52F0A-3DD6-43BD-A809-DEB90F23499D}">
  <dimension ref="A1:M73"/>
  <sheetViews>
    <sheetView showGridLines="0" tabSelected="1" workbookViewId="0">
      <selection activeCell="E10" sqref="E10"/>
    </sheetView>
  </sheetViews>
  <sheetFormatPr defaultColWidth="0" defaultRowHeight="16.149999999999999" customHeight="1" zeroHeight="1" x14ac:dyDescent="0.45"/>
  <cols>
    <col min="1" max="2" width="0.77734375" customWidth="1"/>
    <col min="3" max="3" width="10.5546875" customWidth="1"/>
    <col min="4" max="4" width="5.5546875" customWidth="1"/>
    <col min="5" max="10" width="9.88671875" customWidth="1"/>
    <col min="11" max="11" width="5.77734375" customWidth="1"/>
    <col min="12" max="13" width="9.109375" hidden="1" customWidth="1"/>
    <col min="14" max="16384" width="8.88671875" hidden="1"/>
  </cols>
  <sheetData>
    <row r="1" spans="1:12" s="1" customFormat="1" ht="15" x14ac:dyDescent="0.45">
      <c r="A1" s="1" t="s">
        <v>2</v>
      </c>
    </row>
    <row r="2" spans="1:12" s="1" customFormat="1" ht="15" x14ac:dyDescent="0.45">
      <c r="A2" s="1" t="s">
        <v>23</v>
      </c>
    </row>
    <row r="3" spans="1:12" s="1" customFormat="1" ht="15" x14ac:dyDescent="0.45">
      <c r="A3" s="1" t="s">
        <v>3</v>
      </c>
    </row>
    <row r="4" spans="1:12" s="1" customFormat="1" ht="15" x14ac:dyDescent="0.45">
      <c r="A4" s="1" t="s">
        <v>4</v>
      </c>
    </row>
    <row r="5" spans="1:12" ht="15" customHeight="1" x14ac:dyDescent="0.45"/>
    <row r="6" spans="1:12" ht="5.0999999999999996" customHeight="1" x14ac:dyDescent="0.45"/>
    <row r="7" spans="1:12" ht="16.149999999999999" customHeight="1" x14ac:dyDescent="0.45">
      <c r="B7" s="2">
        <v>1</v>
      </c>
      <c r="C7" s="2" t="s">
        <v>5</v>
      </c>
      <c r="D7" s="1"/>
      <c r="E7" s="1"/>
      <c r="F7" s="1"/>
      <c r="G7" s="1"/>
      <c r="H7" s="1"/>
      <c r="I7" s="1"/>
      <c r="J7" s="1"/>
      <c r="K7" s="1"/>
    </row>
    <row r="8" spans="1:12" ht="16.149999999999999" customHeight="1" thickBot="1" x14ac:dyDescent="0.5"/>
    <row r="9" spans="1:12" ht="16.149999999999999" customHeight="1" x14ac:dyDescent="0.45">
      <c r="C9" t="s">
        <v>6</v>
      </c>
      <c r="D9" t="s">
        <v>7</v>
      </c>
      <c r="E9" s="4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6" t="s">
        <v>13</v>
      </c>
    </row>
    <row r="10" spans="1:12" ht="16.149999999999999" customHeight="1" x14ac:dyDescent="0.45">
      <c r="C10" t="s">
        <v>0</v>
      </c>
      <c r="D10" t="s">
        <v>4</v>
      </c>
      <c r="E10" s="7">
        <v>27234521</v>
      </c>
      <c r="F10" s="8">
        <v>28403118</v>
      </c>
      <c r="G10" s="8">
        <v>27597193</v>
      </c>
      <c r="H10" s="8">
        <v>29379510</v>
      </c>
      <c r="I10" s="8">
        <v>30225681</v>
      </c>
      <c r="J10" s="9">
        <v>29929992</v>
      </c>
    </row>
    <row r="11" spans="1:12" ht="16.149999999999999" customHeight="1" x14ac:dyDescent="0.45">
      <c r="C11" t="s">
        <v>1</v>
      </c>
      <c r="D11" t="s">
        <v>4</v>
      </c>
      <c r="E11" s="7">
        <v>2307904</v>
      </c>
      <c r="F11" s="8">
        <v>2434211</v>
      </c>
      <c r="G11" s="8">
        <v>1926985</v>
      </c>
      <c r="H11" s="8">
        <v>2586106</v>
      </c>
      <c r="I11" s="8">
        <v>1985587</v>
      </c>
      <c r="J11" s="9">
        <v>2142329</v>
      </c>
    </row>
    <row r="12" spans="1:12" ht="16.149999999999999" customHeight="1" thickBot="1" x14ac:dyDescent="0.5">
      <c r="C12" t="s">
        <v>16</v>
      </c>
      <c r="D12" t="s">
        <v>4</v>
      </c>
      <c r="E12" s="10">
        <v>47729830</v>
      </c>
      <c r="F12" s="11">
        <v>47427597</v>
      </c>
      <c r="G12" s="12">
        <v>48750186</v>
      </c>
      <c r="H12" s="11">
        <v>50308249</v>
      </c>
      <c r="I12" s="12">
        <v>51936949</v>
      </c>
      <c r="J12" s="13">
        <v>52680436</v>
      </c>
      <c r="L12" s="3"/>
    </row>
    <row r="13" spans="1:12" s="20" customFormat="1" ht="16.149999999999999" customHeight="1" thickBot="1" x14ac:dyDescent="0.5">
      <c r="E13" s="23"/>
      <c r="F13" s="23"/>
      <c r="G13" s="30"/>
      <c r="H13" s="31"/>
      <c r="I13" s="32"/>
      <c r="J13" s="23"/>
      <c r="L13" s="24"/>
    </row>
    <row r="14" spans="1:12" s="20" customFormat="1" ht="16.149999999999999" customHeight="1" thickBot="1" x14ac:dyDescent="0.5">
      <c r="D14" s="26" t="s">
        <v>17</v>
      </c>
      <c r="E14" s="25">
        <v>100</v>
      </c>
      <c r="F14" s="23"/>
      <c r="G14" s="30"/>
      <c r="H14" s="31"/>
      <c r="I14" s="32"/>
      <c r="J14" s="23"/>
      <c r="L14" s="24"/>
    </row>
    <row r="15" spans="1:12" s="20" customFormat="1" ht="16.149999999999999" customHeight="1" thickBot="1" x14ac:dyDescent="0.5">
      <c r="D15" s="26" t="s">
        <v>21</v>
      </c>
      <c r="E15" s="25">
        <v>100</v>
      </c>
      <c r="F15" s="23"/>
      <c r="G15" s="30"/>
      <c r="H15" s="31"/>
      <c r="I15" s="32"/>
      <c r="J15" s="23"/>
      <c r="L15" s="24"/>
    </row>
    <row r="16" spans="1:12" ht="16.149999999999999" customHeight="1" x14ac:dyDescent="0.45">
      <c r="F16" s="21"/>
      <c r="G16" s="21"/>
      <c r="H16" s="21"/>
      <c r="I16" s="33"/>
      <c r="J16" s="21"/>
    </row>
    <row r="17" spans="2:11" ht="16.149999999999999" customHeight="1" x14ac:dyDescent="0.45">
      <c r="B17" s="2">
        <f>MAX($B$7:B16)+1</f>
        <v>2</v>
      </c>
      <c r="C17" s="2" t="s">
        <v>14</v>
      </c>
      <c r="D17" s="1"/>
      <c r="E17" s="1"/>
      <c r="F17" s="22"/>
      <c r="G17" s="22"/>
      <c r="H17" s="22"/>
      <c r="I17" s="22"/>
      <c r="J17" s="22"/>
      <c r="K17" s="1"/>
    </row>
    <row r="18" spans="2:11" ht="16.149999999999999" customHeight="1" x14ac:dyDescent="0.45">
      <c r="F18" s="21"/>
      <c r="G18" s="21"/>
      <c r="H18" s="21"/>
      <c r="I18" s="21"/>
      <c r="J18" s="21"/>
    </row>
    <row r="19" spans="2:11" ht="16.149999999999999" customHeight="1" x14ac:dyDescent="0.45">
      <c r="C19" s="15"/>
      <c r="D19" s="18"/>
      <c r="E19" s="14" t="str">
        <f t="shared" ref="E19:J19" si="0">E9</f>
        <v>FY14</v>
      </c>
      <c r="F19" s="14" t="str">
        <f t="shared" si="0"/>
        <v>FY15</v>
      </c>
      <c r="G19" s="14" t="str">
        <f t="shared" si="0"/>
        <v>FY16</v>
      </c>
      <c r="H19" s="14" t="str">
        <f t="shared" si="0"/>
        <v>FY17</v>
      </c>
      <c r="I19" s="14" t="str">
        <f t="shared" si="0"/>
        <v>FY18</v>
      </c>
      <c r="J19" s="14" t="str">
        <f t="shared" si="0"/>
        <v>FY19</v>
      </c>
      <c r="K19" s="19"/>
    </row>
    <row r="20" spans="2:11" ht="16.149999999999999" customHeight="1" x14ac:dyDescent="0.45">
      <c r="C20" s="17" t="str">
        <f>C10</f>
        <v>売上高</v>
      </c>
      <c r="D20" s="17" t="s">
        <v>20</v>
      </c>
      <c r="E20" s="16">
        <f>E10/$E$14</f>
        <v>272345.21000000002</v>
      </c>
      <c r="F20" s="16">
        <f>F10/$E$14</f>
        <v>284031.18</v>
      </c>
      <c r="G20" s="16">
        <f>G10/$E$14</f>
        <v>275971.93</v>
      </c>
      <c r="H20" s="16">
        <f>H10/$E$14</f>
        <v>293795.09999999998</v>
      </c>
      <c r="I20" s="16">
        <f t="shared" ref="I20:J20" si="1">I10/$E$14</f>
        <v>302256.81</v>
      </c>
      <c r="J20" s="16">
        <f t="shared" si="1"/>
        <v>299299.92</v>
      </c>
      <c r="K20" s="19"/>
    </row>
    <row r="21" spans="2:11" ht="16.149999999999999" customHeight="1" x14ac:dyDescent="0.45">
      <c r="C21" s="17" t="str">
        <f>C11</f>
        <v>当期純利益</v>
      </c>
      <c r="D21" s="17" t="s">
        <v>20</v>
      </c>
      <c r="E21" s="16">
        <f>E11/$E$14</f>
        <v>23079.040000000001</v>
      </c>
      <c r="F21" s="16">
        <f t="shared" ref="F21:J21" si="2">F11/$E$14</f>
        <v>24342.11</v>
      </c>
      <c r="G21" s="16">
        <f t="shared" si="2"/>
        <v>19269.849999999999</v>
      </c>
      <c r="H21" s="16">
        <f t="shared" si="2"/>
        <v>25861.06</v>
      </c>
      <c r="I21" s="16">
        <f t="shared" si="2"/>
        <v>19855.87</v>
      </c>
      <c r="J21" s="16">
        <f t="shared" si="2"/>
        <v>21423.29</v>
      </c>
      <c r="K21" s="19"/>
    </row>
    <row r="22" spans="2:11" ht="16.149999999999999" customHeight="1" x14ac:dyDescent="0.45">
      <c r="C22" s="17" t="s">
        <v>24</v>
      </c>
      <c r="D22" s="17" t="s">
        <v>22</v>
      </c>
      <c r="E22" s="35">
        <f>E21/E20*$E$15</f>
        <v>8.4741861257629605</v>
      </c>
      <c r="F22" s="35">
        <f t="shared" ref="F22:J22" si="3">F21/F20*$E$15</f>
        <v>8.5702245788648987</v>
      </c>
      <c r="G22" s="35">
        <f t="shared" si="3"/>
        <v>6.9825398546873947</v>
      </c>
      <c r="H22" s="35">
        <f t="shared" si="3"/>
        <v>8.8024136549588494</v>
      </c>
      <c r="I22" s="35">
        <f t="shared" si="3"/>
        <v>6.5692051735740868</v>
      </c>
      <c r="J22" s="35">
        <f t="shared" si="3"/>
        <v>7.1578001090010321</v>
      </c>
      <c r="K22" s="19"/>
    </row>
    <row r="23" spans="2:11" ht="16.149999999999999" customHeight="1" x14ac:dyDescent="0.45">
      <c r="C23" s="17" t="s">
        <v>19</v>
      </c>
      <c r="D23" s="17" t="s">
        <v>20</v>
      </c>
      <c r="E23" s="16"/>
      <c r="F23" s="16">
        <f>((E12+F12)/2)/$E$14</f>
        <v>475787.13500000001</v>
      </c>
      <c r="G23" s="16">
        <f>((F12+G12)/2)/$E$14</f>
        <v>480888.91499999998</v>
      </c>
      <c r="H23" s="16">
        <f t="shared" ref="H23:J23" si="4">((G12+H12)/2)/$E$14</f>
        <v>495292.17499999999</v>
      </c>
      <c r="I23" s="16">
        <f t="shared" si="4"/>
        <v>511225.99</v>
      </c>
      <c r="J23" s="16">
        <f t="shared" si="4"/>
        <v>523086.92499999999</v>
      </c>
      <c r="K23" s="19"/>
    </row>
    <row r="24" spans="2:11" ht="16.149999999999999" customHeight="1" x14ac:dyDescent="0.45">
      <c r="C24" s="34" t="s">
        <v>18</v>
      </c>
      <c r="D24" s="34" t="s">
        <v>26</v>
      </c>
      <c r="E24" s="36"/>
      <c r="F24" s="36">
        <f>F20/F23</f>
        <v>0.59697112239068839</v>
      </c>
      <c r="G24" s="36">
        <f t="shared" ref="G24:J25" si="5">G20/G23</f>
        <v>0.5738787511872675</v>
      </c>
      <c r="H24" s="36">
        <f t="shared" si="5"/>
        <v>0.5931753313082323</v>
      </c>
      <c r="I24" s="36">
        <f t="shared" si="5"/>
        <v>0.59123913085874213</v>
      </c>
      <c r="J24" s="36">
        <f t="shared" si="5"/>
        <v>0.57218008268893361</v>
      </c>
      <c r="K24" s="19"/>
    </row>
    <row r="25" spans="2:11" ht="16.149999999999999" customHeight="1" x14ac:dyDescent="0.45">
      <c r="C25" s="27" t="s">
        <v>25</v>
      </c>
      <c r="D25" s="29" t="s">
        <v>22</v>
      </c>
      <c r="E25" s="28"/>
      <c r="F25" s="37">
        <f>F21/F23*$E$15</f>
        <v>5.1161765859852428</v>
      </c>
      <c r="G25" s="37">
        <f t="shared" ref="G25:J25" si="6">G21/G23*$E$15</f>
        <v>4.007131251923326</v>
      </c>
      <c r="H25" s="37">
        <f t="shared" si="6"/>
        <v>5.2213746360923228</v>
      </c>
      <c r="I25" s="37">
        <f t="shared" si="6"/>
        <v>3.8839711572566959</v>
      </c>
      <c r="J25" s="37">
        <f t="shared" si="6"/>
        <v>4.0955506582390679</v>
      </c>
      <c r="K25" s="19"/>
    </row>
    <row r="26" spans="2:11" ht="16.149999999999999" customHeight="1" x14ac:dyDescent="0.45"/>
    <row r="27" spans="2:11" ht="16.149999999999999" customHeight="1" x14ac:dyDescent="0.45">
      <c r="B27" s="2">
        <f>MAX($B$7:B26)+1</f>
        <v>3</v>
      </c>
      <c r="C27" s="2" t="s">
        <v>15</v>
      </c>
      <c r="D27" s="1"/>
      <c r="E27" s="1"/>
      <c r="F27" s="1"/>
      <c r="G27" s="1"/>
      <c r="H27" s="1"/>
      <c r="I27" s="1"/>
      <c r="J27" s="1"/>
      <c r="K27" s="1"/>
    </row>
    <row r="28" spans="2:11" ht="16.149999999999999" customHeight="1" x14ac:dyDescent="0.45"/>
    <row r="29" spans="2:11" ht="16.149999999999999" customHeight="1" x14ac:dyDescent="0.45"/>
    <row r="30" spans="2:11" ht="16.149999999999999" customHeight="1" x14ac:dyDescent="0.45"/>
    <row r="31" spans="2:11" ht="16.149999999999999" customHeight="1" x14ac:dyDescent="0.45"/>
    <row r="32" spans="2:11" ht="16.149999999999999" customHeight="1" x14ac:dyDescent="0.45"/>
    <row r="33" ht="16.149999999999999" customHeight="1" x14ac:dyDescent="0.45"/>
    <row r="34" ht="16.149999999999999" customHeight="1" x14ac:dyDescent="0.45"/>
    <row r="35" ht="16.149999999999999" customHeight="1" x14ac:dyDescent="0.45"/>
    <row r="36" ht="16.149999999999999" customHeight="1" x14ac:dyDescent="0.45"/>
    <row r="37" ht="16.149999999999999" customHeight="1" x14ac:dyDescent="0.45"/>
    <row r="38" ht="16.149999999999999" customHeight="1" x14ac:dyDescent="0.45"/>
    <row r="39" ht="16.149999999999999" customHeight="1" x14ac:dyDescent="0.45"/>
    <row r="40" ht="16.149999999999999" customHeight="1" x14ac:dyDescent="0.45"/>
    <row r="41" ht="16.149999999999999" customHeight="1" x14ac:dyDescent="0.45"/>
    <row r="42" ht="16.149999999999999" customHeight="1" x14ac:dyDescent="0.45"/>
    <row r="43" ht="16.149999999999999" customHeight="1" x14ac:dyDescent="0.45"/>
    <row r="44" ht="16.149999999999999" customHeight="1" x14ac:dyDescent="0.45"/>
    <row r="45" ht="16.149999999999999" customHeight="1" x14ac:dyDescent="0.45"/>
    <row r="46" ht="16.149999999999999" customHeight="1" x14ac:dyDescent="0.45"/>
    <row r="47" ht="16.149999999999999" hidden="1" customHeight="1" x14ac:dyDescent="0.45"/>
    <row r="48" ht="16.149999999999999" hidden="1" customHeight="1" x14ac:dyDescent="0.45"/>
    <row r="49" ht="16.149999999999999" hidden="1" customHeight="1" x14ac:dyDescent="0.45"/>
    <row r="50" ht="16.149999999999999" hidden="1" customHeight="1" x14ac:dyDescent="0.45"/>
    <row r="51" ht="16.149999999999999" hidden="1" customHeight="1" x14ac:dyDescent="0.45"/>
    <row r="52" ht="16.149999999999999" hidden="1" customHeight="1" x14ac:dyDescent="0.45"/>
    <row r="53" ht="16.149999999999999" hidden="1" customHeight="1" x14ac:dyDescent="0.45"/>
    <row r="54" ht="16.149999999999999" hidden="1" customHeight="1" x14ac:dyDescent="0.45"/>
    <row r="55" ht="16.149999999999999" hidden="1" customHeight="1" x14ac:dyDescent="0.45"/>
    <row r="56" ht="16.149999999999999" hidden="1" customHeight="1" x14ac:dyDescent="0.45"/>
    <row r="57" ht="16.149999999999999" hidden="1" customHeight="1" x14ac:dyDescent="0.45"/>
    <row r="58" ht="16.149999999999999" hidden="1" customHeight="1" x14ac:dyDescent="0.45"/>
    <row r="59" ht="16.149999999999999" hidden="1" customHeight="1" x14ac:dyDescent="0.45"/>
    <row r="60" ht="16.149999999999999" hidden="1" customHeight="1" x14ac:dyDescent="0.45"/>
    <row r="61" ht="16.149999999999999" hidden="1" customHeight="1" x14ac:dyDescent="0.45"/>
    <row r="62" ht="16.149999999999999" hidden="1" customHeight="1" x14ac:dyDescent="0.45"/>
    <row r="63" ht="16.149999999999999" hidden="1" customHeight="1" x14ac:dyDescent="0.45"/>
    <row r="64" ht="16.149999999999999" hidden="1" customHeight="1" x14ac:dyDescent="0.45"/>
    <row r="65" ht="16.149999999999999" hidden="1" customHeight="1" x14ac:dyDescent="0.45"/>
    <row r="66" ht="16.149999999999999" hidden="1" customHeight="1" x14ac:dyDescent="0.45"/>
    <row r="67" ht="16.149999999999999" hidden="1" customHeight="1" x14ac:dyDescent="0.45"/>
    <row r="68" ht="16.149999999999999" hidden="1" customHeight="1" x14ac:dyDescent="0.45"/>
    <row r="69" ht="16.149999999999999" hidden="1" customHeight="1" x14ac:dyDescent="0.45"/>
    <row r="70" ht="16.149999999999999" hidden="1" customHeight="1" x14ac:dyDescent="0.45"/>
    <row r="71" ht="16.149999999999999" hidden="1" customHeight="1" x14ac:dyDescent="0.45"/>
    <row r="72" ht="16.149999999999999" hidden="1" customHeight="1" x14ac:dyDescent="0.45"/>
    <row r="73" ht="16.149999999999999" hidden="1" customHeight="1" x14ac:dyDescent="0.45"/>
  </sheetData>
  <phoneticPr fontId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43437DE1-F7A2-4B72-97EC-28D8BC58ACF9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ROA!E25:J25</xm:f>
              <xm:sqref>K25</xm:sqref>
            </x14:sparkline>
          </x14:sparklines>
        </x14:sparklineGroup>
        <x14:sparklineGroup displayEmptyCellsAs="gap" high="1" low="1" xr2:uid="{D2820BEB-3128-44F9-A721-50FBA2AC1E0C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ROA!E21:J21</xm:f>
              <xm:sqref>K21</xm:sqref>
            </x14:sparkline>
          </x14:sparklines>
        </x14:sparklineGroup>
        <x14:sparklineGroup displayEmptyCellsAs="gap" high="1" low="1" xr2:uid="{CE5BDFA7-45C9-4F7D-AD07-0A49F484C8A8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ROA!E22:J22</xm:f>
              <xm:sqref>K22</xm:sqref>
            </x14:sparkline>
          </x14:sparklines>
        </x14:sparklineGroup>
        <x14:sparklineGroup displayEmptyCellsAs="gap" high="1" low="1" xr2:uid="{F6653C2D-7D92-44EE-AF9F-BD073F450B02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ROA!E23:J23</xm:f>
              <xm:sqref>K23</xm:sqref>
            </x14:sparkline>
          </x14:sparklines>
        </x14:sparklineGroup>
        <x14:sparklineGroup displayEmptyCellsAs="gap" high="1" low="1" xr2:uid="{3B60E255-9717-4455-8023-C9D67BF72B0D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ROA!E24:J24</xm:f>
              <xm:sqref>K24</xm:sqref>
            </x14:sparkline>
          </x14:sparklines>
        </x14:sparklineGroup>
        <x14:sparklineGroup displayEmptyCellsAs="gap" high="1" low="1" xr2:uid="{CC0355F3-B2C6-4DAE-B8A6-D89636690C44}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ROA!E20:J20</xm:f>
              <xm:sqref>K20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ROA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2020-07-12T04:28:23Z</dcterms:created>
  <dcterms:modified xsi:type="dcterms:W3CDTF">2020-07-28T12:33:11Z</dcterms:modified>
  <cp:category/>
  <cp:contentStatus/>
</cp:coreProperties>
</file>