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13" documentId="8_{634275FC-28BA-43A0-8023-157C4870295F}" xr6:coauthVersionLast="45" xr6:coauthVersionMax="45" xr10:uidLastSave="{144BE24C-93E4-4F03-AD87-AE7082378B48}"/>
  <bookViews>
    <workbookView xWindow="-98" yWindow="-98" windowWidth="20715" windowHeight="13276" tabRatio="877" xr2:uid="{00000000-000D-0000-FFFF-FFFF00000000}"/>
  </bookViews>
  <sheets>
    <sheet name="ROE" sheetId="5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56" l="1"/>
  <c r="G28" i="56"/>
  <c r="H28" i="56"/>
  <c r="I28" i="56"/>
  <c r="J28" i="56"/>
  <c r="F28" i="56"/>
  <c r="F25" i="56"/>
  <c r="H29" i="56"/>
  <c r="E23" i="56"/>
  <c r="E22" i="56"/>
  <c r="J25" i="56"/>
  <c r="I25" i="56"/>
  <c r="I29" i="56" s="1"/>
  <c r="H25" i="56"/>
  <c r="G25" i="56"/>
  <c r="G29" i="56" s="1"/>
  <c r="J23" i="56"/>
  <c r="I23" i="56"/>
  <c r="I30" i="56" s="1"/>
  <c r="H23" i="56"/>
  <c r="H30" i="56" s="1"/>
  <c r="G23" i="56"/>
  <c r="G27" i="56" s="1"/>
  <c r="F23" i="56"/>
  <c r="F30" i="56" s="1"/>
  <c r="C23" i="56"/>
  <c r="J22" i="56"/>
  <c r="I22" i="56"/>
  <c r="I26" i="56" s="1"/>
  <c r="H22" i="56"/>
  <c r="H26" i="56" s="1"/>
  <c r="G22" i="56"/>
  <c r="G26" i="56" s="1"/>
  <c r="F22" i="56"/>
  <c r="F26" i="56" s="1"/>
  <c r="C22" i="56"/>
  <c r="J21" i="56"/>
  <c r="I21" i="56"/>
  <c r="H21" i="56"/>
  <c r="G21" i="56"/>
  <c r="F21" i="56"/>
  <c r="E21" i="56"/>
  <c r="B19" i="56"/>
  <c r="B32" i="56" s="1"/>
  <c r="J24" i="56" l="1"/>
  <c r="F29" i="56"/>
  <c r="J29" i="56"/>
  <c r="G30" i="56"/>
  <c r="F27" i="56"/>
  <c r="J30" i="56"/>
  <c r="E24" i="56"/>
  <c r="I24" i="56"/>
  <c r="H24" i="56"/>
  <c r="J27" i="56"/>
  <c r="F24" i="56"/>
  <c r="G24" i="56"/>
  <c r="H27" i="56"/>
  <c r="I27" i="56"/>
</calcChain>
</file>

<file path=xl/sharedStrings.xml><?xml version="1.0" encoding="utf-8"?>
<sst xmlns="http://schemas.openxmlformats.org/spreadsheetml/2006/main" count="44" uniqueCount="35">
  <si>
    <t>売上高</t>
    <rPh sb="0" eb="2">
      <t>ウリアゲ</t>
    </rPh>
    <rPh sb="2" eb="3">
      <t>ダカ</t>
    </rPh>
    <phoneticPr fontId="1"/>
  </si>
  <si>
    <t>経営分析</t>
    <rPh sb="0" eb="2">
      <t>ケイエイ</t>
    </rPh>
    <rPh sb="2" eb="4">
      <t>ブンセキ</t>
    </rPh>
    <phoneticPr fontId="1"/>
  </si>
  <si>
    <t>サンプル_トヨタ自動車</t>
    <rPh sb="8" eb="11">
      <t>ジドウシャ</t>
    </rPh>
    <phoneticPr fontId="1"/>
  </si>
  <si>
    <t>百万円</t>
    <rPh sb="0" eb="3">
      <t>ヒャクマンエン</t>
    </rPh>
    <phoneticPr fontId="1"/>
  </si>
  <si>
    <t>入力</t>
    <rPh sb="0" eb="2">
      <t>ニュウリョク</t>
    </rPh>
    <phoneticPr fontId="1"/>
  </si>
  <si>
    <t>期間</t>
    <rPh sb="0" eb="2">
      <t>キカン</t>
    </rPh>
    <phoneticPr fontId="1"/>
  </si>
  <si>
    <t>年度</t>
    <rPh sb="0" eb="2">
      <t>ネンド</t>
    </rPh>
    <phoneticPr fontId="1"/>
  </si>
  <si>
    <t>FY14</t>
  </si>
  <si>
    <t>FY15</t>
  </si>
  <si>
    <t>FY16</t>
  </si>
  <si>
    <t>FY17</t>
  </si>
  <si>
    <t>FY18</t>
    <phoneticPr fontId="1"/>
  </si>
  <si>
    <t>FY19</t>
    <phoneticPr fontId="1"/>
  </si>
  <si>
    <t>グラフ元</t>
    <rPh sb="3" eb="4">
      <t>モト</t>
    </rPh>
    <phoneticPr fontId="1"/>
  </si>
  <si>
    <t>グラフ</t>
    <phoneticPr fontId="1"/>
  </si>
  <si>
    <t>総資産</t>
    <rPh sb="0" eb="3">
      <t>ソウシサン</t>
    </rPh>
    <phoneticPr fontId="1"/>
  </si>
  <si>
    <t>単位変更（百万→億）</t>
    <rPh sb="0" eb="2">
      <t>タンイ</t>
    </rPh>
    <rPh sb="2" eb="4">
      <t>ヘンコウ</t>
    </rPh>
    <rPh sb="5" eb="7">
      <t>ヒャクマン</t>
    </rPh>
    <rPh sb="8" eb="9">
      <t>オク</t>
    </rPh>
    <phoneticPr fontId="1"/>
  </si>
  <si>
    <t>総資産回転率</t>
    <rPh sb="0" eb="3">
      <t>ソウシサン</t>
    </rPh>
    <rPh sb="3" eb="5">
      <t>カイテン</t>
    </rPh>
    <rPh sb="5" eb="6">
      <t>リツ</t>
    </rPh>
    <phoneticPr fontId="1"/>
  </si>
  <si>
    <t>総資産(平残)</t>
    <rPh sb="0" eb="3">
      <t>ソウシサン</t>
    </rPh>
    <rPh sb="4" eb="6">
      <t>ヘイザン</t>
    </rPh>
    <phoneticPr fontId="1"/>
  </si>
  <si>
    <t>株主資本</t>
    <rPh sb="0" eb="2">
      <t>カブヌシ</t>
    </rPh>
    <rPh sb="2" eb="4">
      <t>シホン</t>
    </rPh>
    <phoneticPr fontId="1"/>
  </si>
  <si>
    <t>億円</t>
    <rPh sb="0" eb="2">
      <t>オクエン</t>
    </rPh>
    <phoneticPr fontId="1"/>
  </si>
  <si>
    <t>倍</t>
    <rPh sb="0" eb="1">
      <t>バイ</t>
    </rPh>
    <phoneticPr fontId="1"/>
  </si>
  <si>
    <t>普通株主帰属利益</t>
    <rPh sb="0" eb="2">
      <t>フツウ</t>
    </rPh>
    <rPh sb="2" eb="4">
      <t>カブヌシ</t>
    </rPh>
    <rPh sb="4" eb="6">
      <t>キゾク</t>
    </rPh>
    <rPh sb="6" eb="8">
      <t>リエキ</t>
    </rPh>
    <phoneticPr fontId="1"/>
  </si>
  <si>
    <t>単位変更（百分率）</t>
    <rPh sb="0" eb="2">
      <t>タンイ</t>
    </rPh>
    <rPh sb="2" eb="4">
      <t>ヘンコウ</t>
    </rPh>
    <rPh sb="5" eb="8">
      <t>ヒャクブンリツ</t>
    </rPh>
    <phoneticPr fontId="1"/>
  </si>
  <si>
    <t>%</t>
    <phoneticPr fontId="1"/>
  </si>
  <si>
    <t>売上高純利益率</t>
    <rPh sb="0" eb="7">
      <t>ウリアゲダカジュンリエキリツ</t>
    </rPh>
    <phoneticPr fontId="1"/>
  </si>
  <si>
    <t>ROA</t>
    <phoneticPr fontId="1"/>
  </si>
  <si>
    <t>株主資本(平残)</t>
    <rPh sb="0" eb="2">
      <t>カブヌシ</t>
    </rPh>
    <rPh sb="2" eb="4">
      <t>シホン</t>
    </rPh>
    <rPh sb="5" eb="7">
      <t>ヘイザン</t>
    </rPh>
    <phoneticPr fontId="1"/>
  </si>
  <si>
    <t>財務レバレッジ</t>
    <rPh sb="0" eb="2">
      <t>ザイム</t>
    </rPh>
    <phoneticPr fontId="1"/>
  </si>
  <si>
    <t>ROE</t>
    <phoneticPr fontId="1"/>
  </si>
  <si>
    <t>単位変更（回転→十回転）</t>
    <rPh sb="0" eb="2">
      <t>タンイ</t>
    </rPh>
    <rPh sb="2" eb="4">
      <t>ヘンコウ</t>
    </rPh>
    <rPh sb="5" eb="7">
      <t>カイテン</t>
    </rPh>
    <rPh sb="8" eb="9">
      <t>ジュウ</t>
    </rPh>
    <rPh sb="9" eb="11">
      <t>カイテン</t>
    </rPh>
    <phoneticPr fontId="1"/>
  </si>
  <si>
    <t>十回転</t>
    <rPh sb="0" eb="1">
      <t>ジュウ</t>
    </rPh>
    <rPh sb="1" eb="3">
      <t>カイテン</t>
    </rPh>
    <phoneticPr fontId="1"/>
  </si>
  <si>
    <t>自己資本利益率（ROE)</t>
    <rPh sb="0" eb="4">
      <t>ジコシホン</t>
    </rPh>
    <rPh sb="4" eb="6">
      <t>リエキ</t>
    </rPh>
    <rPh sb="6" eb="7">
      <t>リツ</t>
    </rPh>
    <phoneticPr fontId="1"/>
  </si>
  <si>
    <t>※自己資本には、公表財務諸表から「株主資本」を採用</t>
    <rPh sb="1" eb="3">
      <t>ジコ</t>
    </rPh>
    <rPh sb="3" eb="5">
      <t>シホン</t>
    </rPh>
    <rPh sb="8" eb="10">
      <t>コウヒョウ</t>
    </rPh>
    <rPh sb="10" eb="12">
      <t>ザイム</t>
    </rPh>
    <rPh sb="12" eb="14">
      <t>ショヒョウ</t>
    </rPh>
    <rPh sb="17" eb="19">
      <t>カブヌシ</t>
    </rPh>
    <rPh sb="19" eb="21">
      <t>シホン</t>
    </rPh>
    <rPh sb="23" eb="25">
      <t>サイヨウ</t>
    </rPh>
    <phoneticPr fontId="1"/>
  </si>
  <si>
    <t>※当期純利益は、公表用財務諸表から「普通株主に帰属する利益」を採用</t>
    <rPh sb="1" eb="3">
      <t>トウキ</t>
    </rPh>
    <rPh sb="3" eb="4">
      <t>ジュン</t>
    </rPh>
    <rPh sb="4" eb="6">
      <t>リエキ</t>
    </rPh>
    <rPh sb="8" eb="10">
      <t>コウヒョウ</t>
    </rPh>
    <rPh sb="10" eb="11">
      <t>ヨウ</t>
    </rPh>
    <rPh sb="11" eb="13">
      <t>ザイム</t>
    </rPh>
    <rPh sb="13" eb="15">
      <t>ショヒョウ</t>
    </rPh>
    <rPh sb="18" eb="20">
      <t>フツウ</t>
    </rPh>
    <rPh sb="20" eb="22">
      <t>カブヌシ</t>
    </rPh>
    <rPh sb="23" eb="25">
      <t>キゾク</t>
    </rPh>
    <rPh sb="27" eb="29">
      <t>リエキ</t>
    </rPh>
    <rPh sb="31" eb="33">
      <t>サイヨウ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</si>
</sst>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0_ "/>
    <numFmt numFmtId="179" formatCode="#,##0.0"/>
    <numFmt numFmtId="180" formatCode="#,##0.000;[Red]\-#,##0.000"/>
  </numFmts>
  <fonts count="7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  <font>
      <sz val="9"/>
      <color theme="1"/>
      <name val="Meiryo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178" fontId="4" fillId="3" borderId="2" xfId="0" applyNumberFormat="1" applyFont="1" applyFill="1" applyBorder="1"/>
    <xf numFmtId="178" fontId="4" fillId="3" borderId="3" xfId="0" applyNumberFormat="1" applyFont="1" applyFill="1" applyBorder="1"/>
    <xf numFmtId="178" fontId="4" fillId="3" borderId="4" xfId="0" applyNumberFormat="1" applyFont="1" applyFill="1" applyBorder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3" fontId="5" fillId="3" borderId="7" xfId="1" applyNumberFormat="1" applyFont="1" applyFill="1" applyBorder="1" applyAlignment="1"/>
    <xf numFmtId="3" fontId="5" fillId="3" borderId="8" xfId="1" applyNumberFormat="1" applyFont="1" applyFill="1" applyBorder="1" applyAlignment="1"/>
    <xf numFmtId="3" fontId="5" fillId="3" borderId="8" xfId="1" applyNumberFormat="1" applyFont="1" applyFill="1" applyBorder="1" applyAlignment="1">
      <alignment wrapText="1"/>
    </xf>
    <xf numFmtId="3" fontId="5" fillId="3" borderId="9" xfId="1" applyNumberFormat="1" applyFont="1" applyFill="1" applyBorder="1" applyAlignment="1"/>
    <xf numFmtId="178" fontId="0" fillId="0" borderId="10" xfId="0" applyNumberFormat="1" applyBorder="1"/>
    <xf numFmtId="0" fontId="0" fillId="0" borderId="11" xfId="0" applyBorder="1"/>
    <xf numFmtId="3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8" fontId="0" fillId="0" borderId="0" xfId="1" applyFont="1" applyFill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11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11" xfId="0" applyFont="1" applyFill="1" applyBorder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10" fontId="0" fillId="0" borderId="0" xfId="2" applyNumberFormat="1" applyFont="1" applyAlignment="1"/>
    <xf numFmtId="0" fontId="6" fillId="0" borderId="12" xfId="0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79" fontId="0" fillId="0" borderId="12" xfId="0" applyNumberFormat="1" applyBorder="1"/>
    <xf numFmtId="4" fontId="0" fillId="0" borderId="12" xfId="0" applyNumberFormat="1" applyFill="1" applyBorder="1"/>
    <xf numFmtId="179" fontId="0" fillId="0" borderId="11" xfId="0" applyNumberFormat="1" applyFill="1" applyBorder="1"/>
    <xf numFmtId="3" fontId="5" fillId="3" borderId="14" xfId="1" applyNumberFormat="1" applyFont="1" applyFill="1" applyBorder="1" applyAlignment="1"/>
    <xf numFmtId="3" fontId="5" fillId="3" borderId="15" xfId="1" applyNumberFormat="1" applyFont="1" applyFill="1" applyBorder="1" applyAlignment="1"/>
    <xf numFmtId="3" fontId="5" fillId="3" borderId="16" xfId="1" applyNumberFormat="1" applyFont="1" applyFill="1" applyBorder="1" applyAlignment="1"/>
    <xf numFmtId="3" fontId="5" fillId="3" borderId="15" xfId="1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ill="1" applyBorder="1"/>
    <xf numFmtId="179" fontId="0" fillId="0" borderId="0" xfId="0" applyNumberFormat="1" applyFill="1" applyBorder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="1"/>
              <a:t>ROE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5331722222222222"/>
          <c:w val="0.8257526315789474"/>
          <c:h val="0.66733194444444444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ROE!$C$26:$D$26</c:f>
              <c:strCache>
                <c:ptCount val="2"/>
                <c:pt idx="0">
                  <c:v>総資産回転率</c:v>
                </c:pt>
                <c:pt idx="1">
                  <c:v>十回転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ROE!$E$21:$J$21</c15:sqref>
                  </c15:fullRef>
                </c:ext>
              </c:extLst>
              <c:f>ROE!$F$21:$J$21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ROE!$E$26:$J$26</c15:sqref>
                  </c15:fullRef>
                </c:ext>
              </c:extLst>
              <c:f>ROE!$F$26:$J$26</c:f>
              <c:numCache>
                <c:formatCode>#,##0.00</c:formatCode>
                <c:ptCount val="5"/>
                <c:pt idx="0">
                  <c:v>5.9697112239068844</c:v>
                </c:pt>
                <c:pt idx="1">
                  <c:v>5.7387875118726752</c:v>
                </c:pt>
                <c:pt idx="2">
                  <c:v>5.9317533130823232</c:v>
                </c:pt>
                <c:pt idx="3">
                  <c:v>5.9123913085874218</c:v>
                </c:pt>
                <c:pt idx="4">
                  <c:v>5.7218008268893357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F3-40C9-AB2A-4D181EC81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520368"/>
        <c:axId val="760970912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ROE!$C$23:$D$23</c15:sqref>
                        </c15:formulaRef>
                      </c:ext>
                    </c:extLst>
                    <c:strCache>
                      <c:ptCount val="2"/>
                      <c:pt idx="0">
                        <c:v>普通株主帰属利益</c:v>
                      </c:pt>
                      <c:pt idx="1">
                        <c:v>億円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ROE!$E$21:$J$21</c15:sqref>
                        </c15:fullRef>
                        <c15:formulaRef>
                          <c15:sqref>ROE!$F$21:$J$21</c15:sqref>
                        </c15:formulaRef>
                      </c:ext>
                    </c:extLst>
                    <c:strCache>
                      <c:ptCount val="5"/>
                      <c:pt idx="0">
                        <c:v>FY15</c:v>
                      </c:pt>
                      <c:pt idx="1">
                        <c:v>FY16</c:v>
                      </c:pt>
                      <c:pt idx="2">
                        <c:v>FY17</c:v>
                      </c:pt>
                      <c:pt idx="3">
                        <c:v>FY18</c:v>
                      </c:pt>
                      <c:pt idx="4">
                        <c:v>FY19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ROE!$E$23:$J$23</c15:sqref>
                        </c15:fullRef>
                        <c15:formulaRef>
                          <c15:sqref>ROE!$F$23:$J$23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23066.07</c:v>
                      </c:pt>
                      <c:pt idx="1">
                        <c:v>24816.92</c:v>
                      </c:pt>
                      <c:pt idx="2">
                        <c:v>18213.14</c:v>
                      </c:pt>
                      <c:pt idx="3">
                        <c:v>20588.990000000002</c:v>
                      </c:pt>
                      <c:pt idx="4">
                        <c:v>18680.849999999999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FF3-40C9-AB2A-4D181EC81F3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2"/>
          <c:tx>
            <c:strRef>
              <c:f>ROE!$C$24:$D$24</c:f>
              <c:strCache>
                <c:ptCount val="2"/>
                <c:pt idx="0">
                  <c:v>売上高純利益率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ROE!$E$21:$J$21</c15:sqref>
                  </c15:fullRef>
                </c:ext>
              </c:extLst>
              <c:f>ROE!$F$21:$J$21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ROE!$E$24:$J$24</c15:sqref>
                  </c15:fullRef>
                </c:ext>
              </c:extLst>
              <c:f>ROE!$F$24:$J$24</c:f>
              <c:numCache>
                <c:formatCode>#,##0.0</c:formatCode>
                <c:ptCount val="5"/>
                <c:pt idx="0">
                  <c:v>8.1209640434546664</c:v>
                </c:pt>
                <c:pt idx="1">
                  <c:v>8.9925522497885915</c:v>
                </c:pt>
                <c:pt idx="2">
                  <c:v>6.199266087147131</c:v>
                </c:pt>
                <c:pt idx="3">
                  <c:v>6.8117538857106323</c:v>
                </c:pt>
                <c:pt idx="4">
                  <c:v>6.2415151998704177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F3-40C9-AB2A-4D181EC81F3B}"/>
            </c:ext>
          </c:extLst>
        </c:ser>
        <c:ser>
          <c:idx val="5"/>
          <c:order val="5"/>
          <c:tx>
            <c:strRef>
              <c:f>ROE!$C$27:$D$27</c:f>
              <c:strCache>
                <c:ptCount val="2"/>
                <c:pt idx="0">
                  <c:v>ROA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ROE!$E$21:$J$21</c15:sqref>
                  </c15:fullRef>
                </c:ext>
              </c:extLst>
              <c:f>ROE!$F$21:$J$21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ROE!$E$27:$J$27</c15:sqref>
                  </c15:fullRef>
                </c:ext>
              </c:extLst>
              <c:f>ROE!$F$27:$J$27</c:f>
              <c:numCache>
                <c:formatCode>#,##0.0</c:formatCode>
                <c:ptCount val="5"/>
                <c:pt idx="0">
                  <c:v>4.8479810199155553</c:v>
                </c:pt>
                <c:pt idx="1">
                  <c:v>5.1606346550949294</c:v>
                </c:pt>
                <c:pt idx="2">
                  <c:v>3.6772517151113884</c:v>
                </c:pt>
                <c:pt idx="3">
                  <c:v>4.027375447011214</c:v>
                </c:pt>
                <c:pt idx="4">
                  <c:v>3.571270683166091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F3-40C9-AB2A-4D181EC81F3B}"/>
            </c:ext>
          </c:extLst>
        </c:ser>
        <c:ser>
          <c:idx val="8"/>
          <c:order val="8"/>
          <c:tx>
            <c:strRef>
              <c:f>ROE!$C$30:$D$30</c:f>
              <c:strCache>
                <c:ptCount val="2"/>
                <c:pt idx="0">
                  <c:v>ROE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745503363531415E-2"/>
                  <c:y val="-2.756581133969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17-4E74-9D9C-E6DC260742E0}"/>
                </c:ext>
              </c:extLst>
            </c:dLbl>
            <c:dLbl>
              <c:idx val="1"/>
              <c:layout>
                <c:manualLayout>
                  <c:x val="-3.7212229696736515E-2"/>
                  <c:y val="-5.1685896261929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F3-40C9-AB2A-4D181EC81F3B}"/>
                </c:ext>
              </c:extLst>
            </c:dLbl>
            <c:dLbl>
              <c:idx val="2"/>
              <c:layout>
                <c:manualLayout>
                  <c:x val="-1.4884891878694646E-2"/>
                  <c:y val="-4.4794443427005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17-4E74-9D9C-E6DC260742E0}"/>
                </c:ext>
              </c:extLst>
            </c:dLbl>
            <c:dLbl>
              <c:idx val="3"/>
              <c:layout>
                <c:manualLayout>
                  <c:x val="-1.3024280393857755E-2"/>
                  <c:y val="-4.479444342700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F3-40C9-AB2A-4D181EC81F3B}"/>
                </c:ext>
              </c:extLst>
            </c:dLbl>
            <c:dLbl>
              <c:idx val="4"/>
              <c:layout>
                <c:manualLayout>
                  <c:x val="-7.442445939347289E-3"/>
                  <c:y val="-3.1011537757157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F3-40C9-AB2A-4D181EC81F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ROE!$E$21:$J$21</c15:sqref>
                  </c15:fullRef>
                </c:ext>
              </c:extLst>
              <c:f>ROE!$F$21:$J$21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ROE!$E$30:$J$30</c15:sqref>
                  </c15:fullRef>
                </c:ext>
              </c:extLst>
              <c:f>ROE!$F$30:$J$30</c:f>
              <c:numCache>
                <c:formatCode>#,##0.0</c:formatCode>
                <c:ptCount val="5"/>
                <c:pt idx="0">
                  <c:v>13.756388611252474</c:v>
                </c:pt>
                <c:pt idx="1">
                  <c:v>14.486663508431139</c:v>
                </c:pt>
                <c:pt idx="2">
                  <c:v>10.048408870713287</c:v>
                </c:pt>
                <c:pt idx="3">
                  <c:v>10.812371367036992</c:v>
                </c:pt>
                <c:pt idx="4">
                  <c:v>9.4805547090152764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FF3-40C9-AB2A-4D181EC81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ROE!$C$22:$D$22</c15:sqref>
                        </c15:formulaRef>
                      </c:ext>
                    </c:extLst>
                    <c:strCache>
                      <c:ptCount val="2"/>
                      <c:pt idx="0">
                        <c:v>売上高</c:v>
                      </c:pt>
                      <c:pt idx="1">
                        <c:v>億円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ROE!$E$21:$J$21</c15:sqref>
                        </c15:fullRef>
                        <c15:formulaRef>
                          <c15:sqref>ROE!$F$21:$J$21</c15:sqref>
                        </c15:formulaRef>
                      </c:ext>
                    </c:extLst>
                    <c:strCache>
                      <c:ptCount val="5"/>
                      <c:pt idx="0">
                        <c:v>FY15</c:v>
                      </c:pt>
                      <c:pt idx="1">
                        <c:v>FY16</c:v>
                      </c:pt>
                      <c:pt idx="2">
                        <c:v>FY17</c:v>
                      </c:pt>
                      <c:pt idx="3">
                        <c:v>FY18</c:v>
                      </c:pt>
                      <c:pt idx="4">
                        <c:v>FY19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ROE!$E$22:$J$22</c15:sqref>
                        </c15:fullRef>
                        <c15:formulaRef>
                          <c15:sqref>ROE!$F$22:$J$22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284031.18</c:v>
                      </c:pt>
                      <c:pt idx="1">
                        <c:v>275971.93</c:v>
                      </c:pt>
                      <c:pt idx="2">
                        <c:v>293795.09999999998</c:v>
                      </c:pt>
                      <c:pt idx="3">
                        <c:v>302256.81</c:v>
                      </c:pt>
                      <c:pt idx="4">
                        <c:v>299299.92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AFF3-40C9-AB2A-4D181EC81F3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ROE!$C$25:$D$25</c15:sqref>
                        </c15:formulaRef>
                      </c:ext>
                    </c:extLst>
                    <c:strCache>
                      <c:ptCount val="2"/>
                      <c:pt idx="0">
                        <c:v>総資産(平残)</c:v>
                      </c:pt>
                      <c:pt idx="1">
                        <c:v>億円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ROE!$E$21:$J$21</c15:sqref>
                        </c15:fullRef>
                        <c15:formulaRef>
                          <c15:sqref>ROE!$F$21:$J$21</c15:sqref>
                        </c15:formulaRef>
                      </c:ext>
                    </c:extLst>
                    <c:strCache>
                      <c:ptCount val="5"/>
                      <c:pt idx="0">
                        <c:v>FY15</c:v>
                      </c:pt>
                      <c:pt idx="1">
                        <c:v>FY16</c:v>
                      </c:pt>
                      <c:pt idx="2">
                        <c:v>FY17</c:v>
                      </c:pt>
                      <c:pt idx="3">
                        <c:v>FY18</c:v>
                      </c:pt>
                      <c:pt idx="4">
                        <c:v>FY19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ROE!$E$25:$J$25</c15:sqref>
                        </c15:fullRef>
                        <c15:formulaRef>
                          <c15:sqref>ROE!$F$25:$J$25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475787.13500000001</c:v>
                      </c:pt>
                      <c:pt idx="1">
                        <c:v>480888.91499999998</c:v>
                      </c:pt>
                      <c:pt idx="2">
                        <c:v>495292.17499999999</c:v>
                      </c:pt>
                      <c:pt idx="3">
                        <c:v>511225.99</c:v>
                      </c:pt>
                      <c:pt idx="4">
                        <c:v>523086.92499999999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FF3-40C9-AB2A-4D181EC81F3B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7"/>
          <c:order val="7"/>
          <c:tx>
            <c:strRef>
              <c:f>ROE!$C$29:$D$29</c:f>
              <c:strCache>
                <c:ptCount val="2"/>
                <c:pt idx="0">
                  <c:v>財務レバレッジ</c:v>
                </c:pt>
                <c:pt idx="1">
                  <c:v>倍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ROE!$E$21:$J$21</c15:sqref>
                  </c15:fullRef>
                </c:ext>
              </c:extLst>
              <c:f>ROE!$F$21:$J$21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ROE!$E$29:$J$29</c15:sqref>
                  </c15:fullRef>
                </c:ext>
              </c:extLst>
              <c:f>ROE!$F$29:$J$29</c:f>
              <c:numCache>
                <c:formatCode>#,##0.00</c:formatCode>
                <c:ptCount val="5"/>
                <c:pt idx="0">
                  <c:v>2.837550014065874</c:v>
                </c:pt>
                <c:pt idx="1">
                  <c:v>2.807147662376936</c:v>
                </c:pt>
                <c:pt idx="2">
                  <c:v>2.732586629688718</c:v>
                </c:pt>
                <c:pt idx="3">
                  <c:v>2.6847189961047819</c:v>
                </c:pt>
                <c:pt idx="4">
                  <c:v>2.6546726781881289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FF3-40C9-AB2A-4D181EC81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477168"/>
        <c:axId val="760950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ROE!$C$28:$D$28</c15:sqref>
                        </c15:formulaRef>
                      </c:ext>
                    </c:extLst>
                    <c:strCache>
                      <c:ptCount val="2"/>
                      <c:pt idx="0">
                        <c:v>株主資本(平残)</c:v>
                      </c:pt>
                      <c:pt idx="1">
                        <c:v>億円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ROE!$E$21:$J$21</c15:sqref>
                        </c15:fullRef>
                        <c15:formulaRef>
                          <c15:sqref>ROE!$F$21:$J$21</c15:sqref>
                        </c15:formulaRef>
                      </c:ext>
                    </c:extLst>
                    <c:strCache>
                      <c:ptCount val="5"/>
                      <c:pt idx="0">
                        <c:v>FY15</c:v>
                      </c:pt>
                      <c:pt idx="1">
                        <c:v>FY16</c:v>
                      </c:pt>
                      <c:pt idx="2">
                        <c:v>FY17</c:v>
                      </c:pt>
                      <c:pt idx="3">
                        <c:v>FY18</c:v>
                      </c:pt>
                      <c:pt idx="4">
                        <c:v>FY19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ROE!$E$28:$J$28</c15:sqref>
                        </c15:fullRef>
                        <c15:formulaRef>
                          <c15:sqref>ROE!$F$28:$J$28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167675.32999999999</c:v>
                      </c:pt>
                      <c:pt idx="1">
                        <c:v>171308.73499999999</c:v>
                      </c:pt>
                      <c:pt idx="2">
                        <c:v>181253.97</c:v>
                      </c:pt>
                      <c:pt idx="3">
                        <c:v>190420.67</c:v>
                      </c:pt>
                      <c:pt idx="4">
                        <c:v>197043.85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AFF3-40C9-AB2A-4D181EC81F3B}"/>
                  </c:ext>
                </c:extLst>
              </c15:ser>
            </c15:filteredLineSeries>
          </c:ext>
        </c:extLst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・十回転）</a:t>
                </a:r>
              </a:p>
            </c:rich>
          </c:tx>
          <c:layout>
            <c:manualLayout>
              <c:xMode val="edge"/>
              <c:yMode val="edge"/>
              <c:x val="0"/>
              <c:y val="4.33475096487122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3"/>
      </c:valAx>
      <c:valAx>
        <c:axId val="760950944"/>
        <c:scaling>
          <c:orientation val="minMax"/>
          <c:max val="2.9"/>
          <c:min val="2.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0.89230994152046772"/>
              <c:y val="3.9819722222222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477168"/>
        <c:crosses val="max"/>
        <c:crossBetween val="between"/>
        <c:majorUnit val="6.0000000000000012E-2"/>
      </c:valAx>
      <c:catAx>
        <c:axId val="167747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950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50004</xdr:colOff>
      <xdr:row>32</xdr:row>
      <xdr:rowOff>52384</xdr:rowOff>
    </xdr:from>
    <xdr:to>
      <xdr:col>10</xdr:col>
      <xdr:colOff>355854</xdr:colOff>
      <xdr:row>49</xdr:row>
      <xdr:rowOff>170997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E25E90A-A7E5-4920-8069-13A0761D0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C3565-579F-4105-8FB1-5EFDF49B33E2}">
  <dimension ref="A1:M91"/>
  <sheetViews>
    <sheetView showGridLines="0" tabSelected="1" workbookViewId="0">
      <selection activeCell="E10" sqref="E10"/>
    </sheetView>
  </sheetViews>
  <sheetFormatPr defaultColWidth="0" defaultRowHeight="16.149999999999999" customHeight="1" zeroHeight="1" x14ac:dyDescent="0.45"/>
  <cols>
    <col min="1" max="2" width="0.77734375" customWidth="1"/>
    <col min="3" max="3" width="10.5546875" customWidth="1"/>
    <col min="4" max="4" width="5.5546875" customWidth="1"/>
    <col min="5" max="10" width="9.88671875" customWidth="1"/>
    <col min="11" max="11" width="5.77734375" customWidth="1"/>
    <col min="12" max="13" width="9.109375" hidden="1" customWidth="1"/>
    <col min="14" max="16384" width="8.88671875" hidden="1"/>
  </cols>
  <sheetData>
    <row r="1" spans="1:12" s="1" customFormat="1" ht="15" x14ac:dyDescent="0.45">
      <c r="A1" s="1" t="s">
        <v>1</v>
      </c>
    </row>
    <row r="2" spans="1:12" s="1" customFormat="1" ht="15" x14ac:dyDescent="0.45">
      <c r="A2" s="1" t="s">
        <v>32</v>
      </c>
    </row>
    <row r="3" spans="1:12" s="1" customFormat="1" ht="15" x14ac:dyDescent="0.45">
      <c r="A3" s="1" t="s">
        <v>2</v>
      </c>
    </row>
    <row r="4" spans="1:12" s="1" customFormat="1" ht="15" x14ac:dyDescent="0.45">
      <c r="A4" s="1" t="s">
        <v>3</v>
      </c>
    </row>
    <row r="5" spans="1:12" ht="15" customHeight="1" x14ac:dyDescent="0.45"/>
    <row r="6" spans="1:12" ht="5.0999999999999996" customHeight="1" x14ac:dyDescent="0.45"/>
    <row r="7" spans="1:12" ht="16.149999999999999" customHeight="1" x14ac:dyDescent="0.45">
      <c r="B7" s="2">
        <v>1</v>
      </c>
      <c r="C7" s="2" t="s">
        <v>4</v>
      </c>
      <c r="D7" s="1"/>
      <c r="E7" s="1"/>
      <c r="F7" s="1"/>
      <c r="G7" s="1"/>
      <c r="H7" s="1"/>
      <c r="I7" s="1"/>
      <c r="J7" s="1"/>
      <c r="K7" s="1"/>
    </row>
    <row r="8" spans="1:12" ht="16.149999999999999" customHeight="1" thickBot="1" x14ac:dyDescent="0.5"/>
    <row r="9" spans="1:12" ht="16.149999999999999" customHeight="1" x14ac:dyDescent="0.45">
      <c r="C9" t="s">
        <v>5</v>
      </c>
      <c r="D9" t="s">
        <v>6</v>
      </c>
      <c r="E9" s="4" t="s">
        <v>7</v>
      </c>
      <c r="F9" s="5" t="s">
        <v>8</v>
      </c>
      <c r="G9" s="5" t="s">
        <v>9</v>
      </c>
      <c r="H9" s="5" t="s">
        <v>10</v>
      </c>
      <c r="I9" s="5" t="s">
        <v>11</v>
      </c>
      <c r="J9" s="6" t="s">
        <v>12</v>
      </c>
    </row>
    <row r="10" spans="1:12" ht="16.149999999999999" customHeight="1" x14ac:dyDescent="0.45">
      <c r="C10" t="s">
        <v>0</v>
      </c>
      <c r="D10" t="s">
        <v>3</v>
      </c>
      <c r="E10" s="7">
        <v>27234521</v>
      </c>
      <c r="F10" s="8">
        <v>28403118</v>
      </c>
      <c r="G10" s="8">
        <v>27597193</v>
      </c>
      <c r="H10" s="8">
        <v>29379510</v>
      </c>
      <c r="I10" s="8">
        <v>30225681</v>
      </c>
      <c r="J10" s="9">
        <v>29929992</v>
      </c>
    </row>
    <row r="11" spans="1:12" ht="16.149999999999999" customHeight="1" x14ac:dyDescent="0.45">
      <c r="C11" s="27" t="s">
        <v>22</v>
      </c>
      <c r="D11" t="s">
        <v>3</v>
      </c>
      <c r="E11" s="7">
        <v>2173338</v>
      </c>
      <c r="F11" s="8">
        <v>2306607</v>
      </c>
      <c r="G11" s="8">
        <v>2481692</v>
      </c>
      <c r="H11" s="8">
        <v>1821314</v>
      </c>
      <c r="I11" s="8">
        <v>2058899</v>
      </c>
      <c r="J11" s="9">
        <v>1868085</v>
      </c>
    </row>
    <row r="12" spans="1:12" ht="16.149999999999999" customHeight="1" x14ac:dyDescent="0.45">
      <c r="C12" t="s">
        <v>19</v>
      </c>
      <c r="D12" t="s">
        <v>3</v>
      </c>
      <c r="E12" s="40">
        <v>16788131</v>
      </c>
      <c r="F12" s="41">
        <v>16746935</v>
      </c>
      <c r="G12" s="43">
        <v>17514812</v>
      </c>
      <c r="H12" s="41">
        <v>18735982</v>
      </c>
      <c r="I12" s="43">
        <v>19348152</v>
      </c>
      <c r="J12" s="42">
        <v>20060618</v>
      </c>
      <c r="L12" s="3"/>
    </row>
    <row r="13" spans="1:12" ht="16.149999999999999" customHeight="1" thickBot="1" x14ac:dyDescent="0.5">
      <c r="C13" t="s">
        <v>15</v>
      </c>
      <c r="D13" t="s">
        <v>3</v>
      </c>
      <c r="E13" s="10">
        <v>47729830</v>
      </c>
      <c r="F13" s="11">
        <v>47427597</v>
      </c>
      <c r="G13" s="12">
        <v>48750186</v>
      </c>
      <c r="H13" s="11">
        <v>50308249</v>
      </c>
      <c r="I13" s="12">
        <v>51936949</v>
      </c>
      <c r="J13" s="13">
        <v>52680436</v>
      </c>
      <c r="L13" s="3"/>
    </row>
    <row r="14" spans="1:12" s="20" customFormat="1" ht="16.149999999999999" customHeight="1" thickBot="1" x14ac:dyDescent="0.5">
      <c r="E14" s="23"/>
      <c r="F14" s="23"/>
      <c r="G14" s="31"/>
      <c r="H14" s="32"/>
      <c r="I14" s="33"/>
      <c r="J14" s="23"/>
      <c r="L14" s="24"/>
    </row>
    <row r="15" spans="1:12" s="20" customFormat="1" ht="16.149999999999999" customHeight="1" thickBot="1" x14ac:dyDescent="0.5">
      <c r="D15" s="26" t="s">
        <v>16</v>
      </c>
      <c r="E15" s="25">
        <v>100</v>
      </c>
      <c r="F15" s="23"/>
      <c r="G15" s="31"/>
      <c r="H15" s="32"/>
      <c r="I15" s="33"/>
      <c r="J15" s="23"/>
      <c r="L15" s="24"/>
    </row>
    <row r="16" spans="1:12" s="20" customFormat="1" ht="16.149999999999999" customHeight="1" thickBot="1" x14ac:dyDescent="0.5">
      <c r="D16" s="26" t="s">
        <v>23</v>
      </c>
      <c r="E16" s="25">
        <v>100</v>
      </c>
      <c r="F16" s="23"/>
      <c r="G16" s="31"/>
      <c r="H16" s="32"/>
      <c r="I16" s="33"/>
      <c r="J16" s="23"/>
      <c r="L16" s="24"/>
    </row>
    <row r="17" spans="2:12" s="20" customFormat="1" ht="16.149999999999999" customHeight="1" thickBot="1" x14ac:dyDescent="0.5">
      <c r="D17" s="26" t="s">
        <v>30</v>
      </c>
      <c r="E17" s="25">
        <v>10</v>
      </c>
      <c r="F17" s="23"/>
      <c r="G17" s="31"/>
      <c r="H17" s="32"/>
      <c r="I17" s="33"/>
      <c r="J17" s="23"/>
      <c r="L17" s="24"/>
    </row>
    <row r="18" spans="2:12" ht="16.149999999999999" customHeight="1" x14ac:dyDescent="0.45">
      <c r="F18" s="21"/>
      <c r="G18" s="21"/>
      <c r="H18" s="21"/>
      <c r="I18" s="34"/>
      <c r="J18" s="21"/>
    </row>
    <row r="19" spans="2:12" ht="16.149999999999999" customHeight="1" x14ac:dyDescent="0.45">
      <c r="B19" s="2">
        <f>MAX($B$7:B18)+1</f>
        <v>2</v>
      </c>
      <c r="C19" s="2" t="s">
        <v>13</v>
      </c>
      <c r="D19" s="1"/>
      <c r="E19" s="1"/>
      <c r="F19" s="22"/>
      <c r="G19" s="22"/>
      <c r="H19" s="22"/>
      <c r="I19" s="22"/>
      <c r="J19" s="22"/>
      <c r="K19" s="1"/>
    </row>
    <row r="20" spans="2:12" ht="16.149999999999999" customHeight="1" x14ac:dyDescent="0.45">
      <c r="F20" s="21"/>
      <c r="G20" s="21"/>
      <c r="H20" s="21"/>
      <c r="I20" s="21"/>
      <c r="J20" s="21"/>
    </row>
    <row r="21" spans="2:12" ht="16.149999999999999" customHeight="1" x14ac:dyDescent="0.45">
      <c r="C21" s="15"/>
      <c r="D21" s="18"/>
      <c r="E21" s="14" t="str">
        <f t="shared" ref="E21:J21" si="0">E9</f>
        <v>FY14</v>
      </c>
      <c r="F21" s="14" t="str">
        <f t="shared" si="0"/>
        <v>FY15</v>
      </c>
      <c r="G21" s="14" t="str">
        <f t="shared" si="0"/>
        <v>FY16</v>
      </c>
      <c r="H21" s="14" t="str">
        <f t="shared" si="0"/>
        <v>FY17</v>
      </c>
      <c r="I21" s="14" t="str">
        <f t="shared" si="0"/>
        <v>FY18</v>
      </c>
      <c r="J21" s="14" t="str">
        <f t="shared" si="0"/>
        <v>FY19</v>
      </c>
      <c r="K21" s="19"/>
    </row>
    <row r="22" spans="2:12" ht="16.149999999999999" customHeight="1" x14ac:dyDescent="0.45">
      <c r="C22" s="17" t="str">
        <f>C10</f>
        <v>売上高</v>
      </c>
      <c r="D22" s="17" t="s">
        <v>20</v>
      </c>
      <c r="E22" s="16">
        <f>E10/$E$15</f>
        <v>272345.21000000002</v>
      </c>
      <c r="F22" s="16">
        <f>F10/$E$15</f>
        <v>284031.18</v>
      </c>
      <c r="G22" s="16">
        <f>G10/$E$15</f>
        <v>275971.93</v>
      </c>
      <c r="H22" s="16">
        <f>H10/$E$15</f>
        <v>293795.09999999998</v>
      </c>
      <c r="I22" s="16">
        <f t="shared" ref="I22:J22" si="1">I10/$E$15</f>
        <v>302256.81</v>
      </c>
      <c r="J22" s="16">
        <f t="shared" si="1"/>
        <v>299299.92</v>
      </c>
      <c r="K22" s="19"/>
    </row>
    <row r="23" spans="2:12" ht="16.149999999999999" customHeight="1" x14ac:dyDescent="0.45">
      <c r="C23" s="35" t="str">
        <f>C11</f>
        <v>普通株主帰属利益</v>
      </c>
      <c r="D23" s="17" t="s">
        <v>20</v>
      </c>
      <c r="E23" s="16">
        <f>E11/$E$15</f>
        <v>21733.38</v>
      </c>
      <c r="F23" s="16">
        <f t="shared" ref="F23:J23" si="2">F11/$E$15</f>
        <v>23066.07</v>
      </c>
      <c r="G23" s="16">
        <f t="shared" si="2"/>
        <v>24816.92</v>
      </c>
      <c r="H23" s="16">
        <f t="shared" si="2"/>
        <v>18213.14</v>
      </c>
      <c r="I23" s="16">
        <f t="shared" si="2"/>
        <v>20588.990000000002</v>
      </c>
      <c r="J23" s="16">
        <f t="shared" si="2"/>
        <v>18680.849999999999</v>
      </c>
      <c r="K23" s="19"/>
    </row>
    <row r="24" spans="2:12" ht="16.149999999999999" customHeight="1" x14ac:dyDescent="0.45">
      <c r="C24" s="17" t="s">
        <v>25</v>
      </c>
      <c r="D24" s="17" t="s">
        <v>24</v>
      </c>
      <c r="E24" s="37">
        <f>E23/E22*$E$16</f>
        <v>7.9800852748612687</v>
      </c>
      <c r="F24" s="37">
        <f t="shared" ref="F24:J24" si="3">F23/F22*$E$16</f>
        <v>8.1209640434546664</v>
      </c>
      <c r="G24" s="37">
        <f t="shared" si="3"/>
        <v>8.9925522497885915</v>
      </c>
      <c r="H24" s="37">
        <f t="shared" si="3"/>
        <v>6.199266087147131</v>
      </c>
      <c r="I24" s="37">
        <f t="shared" si="3"/>
        <v>6.8117538857106323</v>
      </c>
      <c r="J24" s="37">
        <f t="shared" si="3"/>
        <v>6.2415151998704177</v>
      </c>
      <c r="K24" s="19"/>
    </row>
    <row r="25" spans="2:12" ht="16.149999999999999" customHeight="1" x14ac:dyDescent="0.45">
      <c r="C25" s="17" t="s">
        <v>18</v>
      </c>
      <c r="D25" s="17" t="s">
        <v>20</v>
      </c>
      <c r="E25" s="16"/>
      <c r="F25" s="16">
        <f>((E13+F13)/2)/$E$15</f>
        <v>475787.13500000001</v>
      </c>
      <c r="G25" s="16">
        <f>((F13+G13)/2)/$E$15</f>
        <v>480888.91499999998</v>
      </c>
      <c r="H25" s="16">
        <f>((G13+H13)/2)/$E$15</f>
        <v>495292.17499999999</v>
      </c>
      <c r="I25" s="16">
        <f>((H13+I13)/2)/$E$15</f>
        <v>511225.99</v>
      </c>
      <c r="J25" s="16">
        <f>((I13+J13)/2)/$E$15</f>
        <v>523086.92499999999</v>
      </c>
      <c r="K25" s="19"/>
    </row>
    <row r="26" spans="2:12" ht="16.149999999999999" customHeight="1" x14ac:dyDescent="0.45">
      <c r="C26" s="36" t="s">
        <v>17</v>
      </c>
      <c r="D26" s="36" t="s">
        <v>31</v>
      </c>
      <c r="E26" s="38"/>
      <c r="F26" s="38">
        <f>F22/F25*$E$17</f>
        <v>5.9697112239068844</v>
      </c>
      <c r="G26" s="38">
        <f t="shared" ref="G26:J26" si="4">G22/G25*$E$17</f>
        <v>5.7387875118726752</v>
      </c>
      <c r="H26" s="38">
        <f t="shared" si="4"/>
        <v>5.9317533130823232</v>
      </c>
      <c r="I26" s="38">
        <f t="shared" si="4"/>
        <v>5.9123913085874218</v>
      </c>
      <c r="J26" s="38">
        <f t="shared" si="4"/>
        <v>5.7218008268893357</v>
      </c>
      <c r="K26" s="19"/>
    </row>
    <row r="27" spans="2:12" ht="16.149999999999999" customHeight="1" x14ac:dyDescent="0.45">
      <c r="C27" s="44" t="s">
        <v>26</v>
      </c>
      <c r="D27" s="45" t="s">
        <v>24</v>
      </c>
      <c r="E27" s="46"/>
      <c r="F27" s="47">
        <f>F23/F25*$E$16</f>
        <v>4.8479810199155553</v>
      </c>
      <c r="G27" s="47">
        <f>G23/G25*$E$16</f>
        <v>5.1606346550949294</v>
      </c>
      <c r="H27" s="47">
        <f>H23/H25*$E$16</f>
        <v>3.6772517151113884</v>
      </c>
      <c r="I27" s="47">
        <f>I23/I25*$E$16</f>
        <v>4.027375447011214</v>
      </c>
      <c r="J27" s="47">
        <f>J23/J25*$E$16</f>
        <v>3.571270683166091</v>
      </c>
      <c r="K27" s="19"/>
    </row>
    <row r="28" spans="2:12" ht="16.149999999999999" customHeight="1" x14ac:dyDescent="0.45">
      <c r="C28" s="17" t="s">
        <v>27</v>
      </c>
      <c r="D28" s="17" t="s">
        <v>20</v>
      </c>
      <c r="E28" s="16"/>
      <c r="F28" s="16">
        <f>((E12+F12)/2)/$E$15</f>
        <v>167675.32999999999</v>
      </c>
      <c r="G28" s="16">
        <f t="shared" ref="G28:J28" si="5">((F12+G12)/2)/$E$15</f>
        <v>171308.73499999999</v>
      </c>
      <c r="H28" s="16">
        <f t="shared" si="5"/>
        <v>181253.97</v>
      </c>
      <c r="I28" s="16">
        <f t="shared" si="5"/>
        <v>190420.67</v>
      </c>
      <c r="J28" s="16">
        <f t="shared" si="5"/>
        <v>197043.85</v>
      </c>
      <c r="K28" s="19"/>
    </row>
    <row r="29" spans="2:12" ht="16.149999999999999" customHeight="1" x14ac:dyDescent="0.45">
      <c r="C29" s="36" t="s">
        <v>28</v>
      </c>
      <c r="D29" s="36" t="s">
        <v>21</v>
      </c>
      <c r="E29" s="38"/>
      <c r="F29" s="38">
        <f>F25/F28</f>
        <v>2.837550014065874</v>
      </c>
      <c r="G29" s="38">
        <f>G25/G28</f>
        <v>2.807147662376936</v>
      </c>
      <c r="H29" s="38">
        <f>H25/H28</f>
        <v>2.732586629688718</v>
      </c>
      <c r="I29" s="38">
        <f>I25/I28</f>
        <v>2.6847189961047819</v>
      </c>
      <c r="J29" s="38">
        <f>J25/J28</f>
        <v>2.6546726781881289</v>
      </c>
      <c r="K29" s="19"/>
    </row>
    <row r="30" spans="2:12" ht="16.149999999999999" customHeight="1" x14ac:dyDescent="0.45">
      <c r="C30" s="28" t="s">
        <v>29</v>
      </c>
      <c r="D30" s="30" t="s">
        <v>24</v>
      </c>
      <c r="E30" s="29"/>
      <c r="F30" s="39">
        <f>F23/F28*$E$16</f>
        <v>13.756388611252474</v>
      </c>
      <c r="G30" s="39">
        <f>G23/G28*$E$16</f>
        <v>14.486663508431139</v>
      </c>
      <c r="H30" s="39">
        <f>H23/H28*$E$16</f>
        <v>10.048408870713287</v>
      </c>
      <c r="I30" s="39">
        <f>I23/I28*$E$16</f>
        <v>10.812371367036992</v>
      </c>
      <c r="J30" s="39">
        <f>J23/J28*$E$16</f>
        <v>9.4805547090152764</v>
      </c>
      <c r="K30" s="19"/>
    </row>
    <row r="31" spans="2:12" ht="16.149999999999999" customHeight="1" x14ac:dyDescent="0.45"/>
    <row r="32" spans="2:12" ht="16.149999999999999" customHeight="1" x14ac:dyDescent="0.45">
      <c r="B32" s="2">
        <f>MAX($B$7:B31)+1</f>
        <v>3</v>
      </c>
      <c r="C32" s="2" t="s">
        <v>14</v>
      </c>
      <c r="D32" s="1"/>
      <c r="E32" s="1"/>
      <c r="F32" s="1"/>
      <c r="G32" s="1"/>
      <c r="H32" s="1"/>
      <c r="I32" s="1"/>
      <c r="J32" s="1"/>
      <c r="K32" s="1"/>
    </row>
    <row r="33" ht="16.149999999999999" customHeight="1" x14ac:dyDescent="0.45"/>
    <row r="34" ht="16.149999999999999" customHeight="1" x14ac:dyDescent="0.45"/>
    <row r="35" ht="16.149999999999999" customHeight="1" x14ac:dyDescent="0.45"/>
    <row r="36" ht="16.149999999999999" customHeight="1" x14ac:dyDescent="0.45"/>
    <row r="37" ht="16.149999999999999" customHeight="1" x14ac:dyDescent="0.45"/>
    <row r="38" ht="16.149999999999999" customHeight="1" x14ac:dyDescent="0.45"/>
    <row r="39" ht="16.149999999999999" customHeight="1" x14ac:dyDescent="0.45"/>
    <row r="40" ht="16.149999999999999" customHeight="1" x14ac:dyDescent="0.45"/>
    <row r="41" ht="16.149999999999999" customHeight="1" x14ac:dyDescent="0.45"/>
    <row r="42" ht="16.149999999999999" customHeight="1" x14ac:dyDescent="0.45"/>
    <row r="43" ht="16.149999999999999" customHeight="1" x14ac:dyDescent="0.45"/>
    <row r="44" ht="16.149999999999999" customHeight="1" x14ac:dyDescent="0.45"/>
    <row r="45" ht="16.149999999999999" customHeight="1" x14ac:dyDescent="0.45"/>
    <row r="46" ht="16.149999999999999" customHeight="1" x14ac:dyDescent="0.45"/>
    <row r="47" ht="16.149999999999999" customHeight="1" x14ac:dyDescent="0.45"/>
    <row r="48" ht="16.149999999999999" customHeight="1" x14ac:dyDescent="0.45"/>
    <row r="49" spans="3:3" ht="16.149999999999999" customHeight="1" x14ac:dyDescent="0.45"/>
    <row r="50" spans="3:3" ht="16.149999999999999" customHeight="1" x14ac:dyDescent="0.45"/>
    <row r="51" spans="3:3" ht="16.149999999999999" customHeight="1" x14ac:dyDescent="0.45">
      <c r="C51" t="s">
        <v>33</v>
      </c>
    </row>
    <row r="52" spans="3:3" ht="16.149999999999999" customHeight="1" x14ac:dyDescent="0.45">
      <c r="C52" t="s">
        <v>34</v>
      </c>
    </row>
    <row r="53" spans="3:3" ht="16.149999999999999" hidden="1" customHeight="1" x14ac:dyDescent="0.45"/>
    <row r="54" spans="3:3" ht="16.149999999999999" hidden="1" customHeight="1" x14ac:dyDescent="0.45"/>
    <row r="55" spans="3:3" ht="16.149999999999999" hidden="1" customHeight="1" x14ac:dyDescent="0.45"/>
    <row r="56" spans="3:3" ht="16.149999999999999" hidden="1" customHeight="1" x14ac:dyDescent="0.45"/>
    <row r="57" spans="3:3" ht="16.149999999999999" hidden="1" customHeight="1" x14ac:dyDescent="0.45"/>
    <row r="58" spans="3:3" ht="16.149999999999999" hidden="1" customHeight="1" x14ac:dyDescent="0.45"/>
    <row r="59" spans="3:3" ht="16.149999999999999" hidden="1" customHeight="1" x14ac:dyDescent="0.45"/>
    <row r="60" spans="3:3" ht="16.149999999999999" hidden="1" customHeight="1" x14ac:dyDescent="0.45"/>
    <row r="61" spans="3:3" ht="16.149999999999999" hidden="1" customHeight="1" x14ac:dyDescent="0.45"/>
    <row r="62" spans="3:3" ht="16.149999999999999" hidden="1" customHeight="1" x14ac:dyDescent="0.45"/>
    <row r="63" spans="3:3" ht="16.149999999999999" hidden="1" customHeight="1" x14ac:dyDescent="0.45"/>
    <row r="64" spans="3:3" ht="16.149999999999999" hidden="1" customHeight="1" x14ac:dyDescent="0.45"/>
    <row r="65" ht="16.149999999999999" hidden="1" customHeight="1" x14ac:dyDescent="0.45"/>
    <row r="66" ht="16.149999999999999" hidden="1" customHeight="1" x14ac:dyDescent="0.45"/>
    <row r="67" ht="16.149999999999999" hidden="1" customHeight="1" x14ac:dyDescent="0.45"/>
    <row r="68" ht="16.149999999999999" hidden="1" customHeight="1" x14ac:dyDescent="0.45"/>
    <row r="69" ht="16.149999999999999" hidden="1" customHeight="1" x14ac:dyDescent="0.45"/>
    <row r="70" ht="16.149999999999999" hidden="1" customHeight="1" x14ac:dyDescent="0.45"/>
    <row r="71" ht="16.149999999999999" hidden="1" customHeight="1" x14ac:dyDescent="0.45"/>
    <row r="72" ht="16.149999999999999" hidden="1" customHeight="1" x14ac:dyDescent="0.45"/>
    <row r="73" ht="16.149999999999999" hidden="1" customHeight="1" x14ac:dyDescent="0.45"/>
    <row r="74" ht="16.149999999999999" hidden="1" customHeight="1" x14ac:dyDescent="0.45"/>
    <row r="75" ht="16.149999999999999" hidden="1" customHeight="1" x14ac:dyDescent="0.45"/>
    <row r="76" ht="16.149999999999999" hidden="1" customHeight="1" x14ac:dyDescent="0.45"/>
    <row r="77" ht="16.149999999999999" hidden="1" customHeight="1" x14ac:dyDescent="0.45"/>
    <row r="78" ht="16.149999999999999" hidden="1" customHeight="1" x14ac:dyDescent="0.45"/>
    <row r="79" ht="16.149999999999999" hidden="1" customHeight="1" x14ac:dyDescent="0.45"/>
    <row r="80" ht="16.149999999999999" hidden="1" customHeight="1" x14ac:dyDescent="0.45"/>
    <row r="81" ht="16.149999999999999" hidden="1" customHeight="1" x14ac:dyDescent="0.45"/>
    <row r="82" ht="16.149999999999999" hidden="1" customHeight="1" x14ac:dyDescent="0.45"/>
    <row r="83" ht="16.149999999999999" hidden="1" customHeight="1" x14ac:dyDescent="0.45"/>
    <row r="84" ht="16.149999999999999" hidden="1" customHeight="1" x14ac:dyDescent="0.45"/>
    <row r="85" ht="16.149999999999999" hidden="1" customHeight="1" x14ac:dyDescent="0.45"/>
    <row r="86" ht="16.149999999999999" hidden="1" customHeight="1" x14ac:dyDescent="0.45"/>
    <row r="87" ht="16.149999999999999" hidden="1" customHeight="1" x14ac:dyDescent="0.45"/>
    <row r="88" ht="16.149999999999999" hidden="1" customHeight="1" x14ac:dyDescent="0.45"/>
    <row r="89" ht="16.149999999999999" hidden="1" customHeight="1" x14ac:dyDescent="0.45"/>
    <row r="90" ht="16.149999999999999" hidden="1" customHeight="1" x14ac:dyDescent="0.45"/>
    <row r="91" ht="16.149999999999999" hidden="1" customHeight="1" x14ac:dyDescent="0.45"/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E7778B2D-2301-4B37-943D-F81B8AA387F8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ROE!E30:J30</xm:f>
              <xm:sqref>K30</xm:sqref>
            </x14:sparkline>
          </x14:sparklines>
        </x14:sparklineGroup>
        <x14:sparklineGroup displayEmptyCellsAs="gap" high="1" low="1" xr2:uid="{9BAF8844-3E7E-4115-90B1-54AB7B9F012F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ROE!E28:J28</xm:f>
              <xm:sqref>K28</xm:sqref>
            </x14:sparkline>
          </x14:sparklines>
        </x14:sparklineGroup>
        <x14:sparklineGroup displayEmptyCellsAs="gap" high="1" low="1" xr2:uid="{C4E23931-E229-481E-82B0-FB32801FC014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ROE!E29:J29</xm:f>
              <xm:sqref>K29</xm:sqref>
            </x14:sparkline>
          </x14:sparklines>
        </x14:sparklineGroup>
        <x14:sparklineGroup displayEmptyCellsAs="gap" high="1" low="1" xr2:uid="{CCB01CD4-960D-4B95-AE3F-81DA65293E32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ROE!E22:J22</xm:f>
              <xm:sqref>K22</xm:sqref>
            </x14:sparkline>
          </x14:sparklines>
        </x14:sparklineGroup>
        <x14:sparklineGroup displayEmptyCellsAs="gap" high="1" low="1" xr2:uid="{301E6938-99BC-4364-B2AB-68928A02681E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ROE!E26:J26</xm:f>
              <xm:sqref>K26</xm:sqref>
            </x14:sparkline>
          </x14:sparklines>
        </x14:sparklineGroup>
        <x14:sparklineGroup displayEmptyCellsAs="gap" high="1" low="1" xr2:uid="{B643C136-F82D-4526-B0E4-2CDD0B0E284E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ROE!E24:J24</xm:f>
              <xm:sqref>K24</xm:sqref>
            </x14:sparkline>
          </x14:sparklines>
        </x14:sparklineGroup>
        <x14:sparklineGroup displayEmptyCellsAs="gap" high="1" low="1" xr2:uid="{610DDD47-EA59-469C-AF4C-CBB0F832FEB9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ROE!E25:J25</xm:f>
              <xm:sqref>K25</xm:sqref>
            </x14:sparkline>
          </x14:sparklines>
        </x14:sparklineGroup>
        <x14:sparklineGroup displayEmptyCellsAs="gap" high="1" low="1" xr2:uid="{2E4A97AA-A518-4799-8F2B-ACC7D65041F5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ROE!E23:J23</xm:f>
              <xm:sqref>K23</xm:sqref>
            </x14:sparkline>
          </x14:sparklines>
        </x14:sparklineGroup>
        <x14:sparklineGroup displayEmptyCellsAs="gap" high="1" low="1" xr2:uid="{44D8E36D-1273-4D82-95BA-662E4BBCC76A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ROE!E27:J27</xm:f>
              <xm:sqref>K27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ROE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2020-07-12T04:28:23Z</dcterms:created>
  <dcterms:modified xsi:type="dcterms:W3CDTF">2020-07-29T01:37:03Z</dcterms:modified>
  <cp:category/>
  <cp:contentStatus/>
</cp:coreProperties>
</file>