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4" documentId="8_{E77DCAC2-FF0E-4662-9E16-ACEA0A90531B}" xr6:coauthVersionLast="45" xr6:coauthVersionMax="45" xr10:uidLastSave="{56434AFB-2CF0-4913-9ED1-C7DDCE6B6BA2}"/>
  <bookViews>
    <workbookView xWindow="-98" yWindow="-98" windowWidth="20715" windowHeight="13276" xr2:uid="{00000000-000D-0000-FFFF-FFFF00000000}"/>
  </bookViews>
  <sheets>
    <sheet name="キャッシュフロー比率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11" l="1"/>
  <c r="I17" i="11"/>
  <c r="H17" i="11"/>
  <c r="G17" i="11"/>
  <c r="F17" i="11"/>
  <c r="E17" i="11"/>
  <c r="D17" i="11"/>
  <c r="J16" i="11"/>
  <c r="J18" i="11" s="1"/>
  <c r="I16" i="11"/>
  <c r="I18" i="11" s="1"/>
  <c r="H16" i="11"/>
  <c r="H18" i="11" s="1"/>
  <c r="G16" i="11"/>
  <c r="G18" i="11" s="1"/>
  <c r="F16" i="11"/>
  <c r="F18" i="11" s="1"/>
  <c r="E16" i="11"/>
  <c r="E18" i="11" s="1"/>
  <c r="D16" i="11"/>
  <c r="J15" i="11"/>
  <c r="I15" i="11"/>
  <c r="H15" i="11"/>
  <c r="G15" i="11"/>
  <c r="F15" i="11"/>
  <c r="E15" i="11"/>
  <c r="B13" i="11"/>
  <c r="B20" i="11" s="1"/>
</calcChain>
</file>

<file path=xl/sharedStrings.xml><?xml version="1.0" encoding="utf-8"?>
<sst xmlns="http://schemas.openxmlformats.org/spreadsheetml/2006/main" count="21" uniqueCount="18">
  <si>
    <t>流動負債</t>
    <rPh sb="0" eb="2">
      <t>リュウドウ</t>
    </rPh>
    <rPh sb="2" eb="4">
      <t>フサイ</t>
    </rPh>
    <phoneticPr fontId="1"/>
  </si>
  <si>
    <t>経営分析</t>
    <rPh sb="0" eb="2">
      <t>ケイエイ</t>
    </rPh>
    <rPh sb="2" eb="4">
      <t>ブンセキ</t>
    </rPh>
    <phoneticPr fontId="1"/>
  </si>
  <si>
    <t>入力</t>
    <rPh sb="0" eb="2">
      <t>ニュウリョク</t>
    </rPh>
    <phoneticPr fontId="1"/>
  </si>
  <si>
    <t>グラフ元</t>
    <rPh sb="3" eb="4">
      <t>モト</t>
    </rPh>
    <phoneticPr fontId="1"/>
  </si>
  <si>
    <t>グラフ</t>
    <phoneticPr fontId="1"/>
  </si>
  <si>
    <t>期間</t>
    <rPh sb="0" eb="2">
      <t>キカン</t>
    </rPh>
    <phoneticPr fontId="1"/>
  </si>
  <si>
    <t>百万円</t>
    <rPh sb="0" eb="3">
      <t>ヒャクマンエン</t>
    </rPh>
    <phoneticPr fontId="1"/>
  </si>
  <si>
    <t>FY19</t>
    <phoneticPr fontId="1"/>
  </si>
  <si>
    <t>FY18</t>
    <phoneticPr fontId="1"/>
  </si>
  <si>
    <t>FY14</t>
  </si>
  <si>
    <t>FY15</t>
  </si>
  <si>
    <t>FY16</t>
  </si>
  <si>
    <t>FY17</t>
  </si>
  <si>
    <t>（億円）</t>
    <rPh sb="1" eb="3">
      <t>オクエン</t>
    </rPh>
    <phoneticPr fontId="1"/>
  </si>
  <si>
    <t>サンプル_トヨタ自動車</t>
    <rPh sb="8" eb="11">
      <t>ジドウシャ</t>
    </rPh>
    <phoneticPr fontId="1"/>
  </si>
  <si>
    <t>年度</t>
    <rPh sb="0" eb="2">
      <t>ネンド</t>
    </rPh>
    <phoneticPr fontId="1"/>
  </si>
  <si>
    <t>キャッシュフロー比率</t>
    <rPh sb="8" eb="10">
      <t>ヒリツ</t>
    </rPh>
    <phoneticPr fontId="1"/>
  </si>
  <si>
    <t>営業CF</t>
    <rPh sb="0" eb="2">
      <t>エイギョウ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</si>
</sst>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_ "/>
  </numFmts>
  <fonts count="6" x14ac:knownFonts="1">
    <font>
      <sz val="11"/>
      <color theme="1"/>
      <name val="Meiryo UI"/>
      <family val="2"/>
      <scheme val="minor"/>
    </font>
    <font>
      <sz val="6"/>
      <name val="Meiryo UI"/>
      <family val="3"/>
      <charset val="128"/>
      <scheme val="minor"/>
    </font>
    <font>
      <sz val="11"/>
      <color theme="1"/>
      <name val="Meiryo UI"/>
      <family val="2"/>
      <scheme val="minor"/>
    </font>
    <font>
      <sz val="11"/>
      <color theme="0"/>
      <name val="Meiryo UI"/>
      <family val="2"/>
      <scheme val="minor"/>
    </font>
    <font>
      <sz val="11"/>
      <color theme="4"/>
      <name val="Meiryo UI"/>
      <family val="2"/>
      <scheme val="minor"/>
    </font>
    <font>
      <sz val="11"/>
      <color theme="4"/>
      <name val="Meiryo UI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3" fillId="2" borderId="0" xfId="0" applyFont="1" applyFill="1"/>
    <xf numFmtId="38" fontId="0" fillId="0" borderId="0" xfId="1" applyFont="1" applyAlignment="1"/>
    <xf numFmtId="3" fontId="0" fillId="0" borderId="0" xfId="0" applyNumberFormat="1"/>
    <xf numFmtId="178" fontId="4" fillId="3" borderId="2" xfId="0" applyNumberFormat="1" applyFont="1" applyFill="1" applyBorder="1"/>
    <xf numFmtId="178" fontId="4" fillId="3" borderId="3" xfId="0" applyNumberFormat="1" applyFont="1" applyFill="1" applyBorder="1"/>
    <xf numFmtId="178" fontId="4" fillId="3" borderId="4" xfId="0" applyNumberFormat="1" applyFont="1" applyFill="1" applyBorder="1"/>
    <xf numFmtId="3" fontId="5" fillId="3" borderId="5" xfId="1" applyNumberFormat="1" applyFont="1" applyFill="1" applyBorder="1" applyAlignment="1"/>
    <xf numFmtId="3" fontId="5" fillId="3" borderId="1" xfId="1" applyNumberFormat="1" applyFont="1" applyFill="1" applyBorder="1" applyAlignment="1"/>
    <xf numFmtId="3" fontId="5" fillId="3" borderId="6" xfId="1" applyNumberFormat="1" applyFont="1" applyFill="1" applyBorder="1" applyAlignment="1"/>
    <xf numFmtId="3" fontId="5" fillId="3" borderId="7" xfId="1" applyNumberFormat="1" applyFont="1" applyFill="1" applyBorder="1" applyAlignment="1"/>
    <xf numFmtId="3" fontId="5" fillId="3" borderId="8" xfId="1" applyNumberFormat="1" applyFont="1" applyFill="1" applyBorder="1" applyAlignment="1"/>
    <xf numFmtId="3" fontId="5" fillId="3" borderId="8" xfId="1" applyNumberFormat="1" applyFont="1" applyFill="1" applyBorder="1" applyAlignment="1">
      <alignment wrapText="1"/>
    </xf>
    <xf numFmtId="3" fontId="5" fillId="3" borderId="9" xfId="1" applyNumberFormat="1" applyFont="1" applyFill="1" applyBorder="1" applyAlignment="1"/>
    <xf numFmtId="178" fontId="0" fillId="0" borderId="10" xfId="0" applyNumberFormat="1" applyBorder="1"/>
    <xf numFmtId="0" fontId="0" fillId="0" borderId="11" xfId="0" applyBorder="1"/>
    <xf numFmtId="3" fontId="0" fillId="0" borderId="12" xfId="0" applyNumberFormat="1" applyBorder="1"/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4" fontId="0" fillId="0" borderId="11" xfId="0" applyNumberFormat="1" applyBorder="1"/>
    <xf numFmtId="178" fontId="0" fillId="0" borderId="0" xfId="0" applyNumberForma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ja-JP" altLang="en-US" b="1">
                <a:latin typeface="+mj-lt"/>
              </a:rPr>
              <a:t>キャッシュフロー比率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128500000000002"/>
          <c:y val="0.15208250000000001"/>
          <c:w val="0.82074868421052627"/>
          <c:h val="0.646426388888888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キャッシュフロー比率!$D$16</c:f>
              <c:strCache>
                <c:ptCount val="1"/>
                <c:pt idx="0">
                  <c:v>営業CF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キャッシュフロー比率!$E$15:$J$15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キャッシュフロー比率!$E$16:$J$16</c:f>
              <c:numCache>
                <c:formatCode>#,##0</c:formatCode>
                <c:ptCount val="6"/>
                <c:pt idx="0">
                  <c:v>36857.53</c:v>
                </c:pt>
                <c:pt idx="1">
                  <c:v>44608.57</c:v>
                </c:pt>
                <c:pt idx="2">
                  <c:v>35684.879999999997</c:v>
                </c:pt>
                <c:pt idx="3">
                  <c:v>42231.28</c:v>
                </c:pt>
                <c:pt idx="4">
                  <c:v>37665.97</c:v>
                </c:pt>
                <c:pt idx="5">
                  <c:v>35906.43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AC-40B8-A633-308012CBB4F3}"/>
            </c:ext>
          </c:extLst>
        </c:ser>
        <c:ser>
          <c:idx val="2"/>
          <c:order val="1"/>
          <c:tx>
            <c:strRef>
              <c:f>キャッシュフロー比率!$D$17</c:f>
              <c:strCache>
                <c:ptCount val="1"/>
                <c:pt idx="0">
                  <c:v>流動負債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キャッシュフロー比率!$E$15:$J$15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キャッシュフロー比率!$E$17:$J$17</c:f>
              <c:numCache>
                <c:formatCode>#,##0</c:formatCode>
                <c:ptCount val="6"/>
                <c:pt idx="0">
                  <c:v>-164314.96</c:v>
                </c:pt>
                <c:pt idx="1">
                  <c:v>-161244.56</c:v>
                </c:pt>
                <c:pt idx="2">
                  <c:v>-173189.65</c:v>
                </c:pt>
                <c:pt idx="3">
                  <c:v>-177968.91</c:v>
                </c:pt>
                <c:pt idx="4">
                  <c:v>-182269.38</c:v>
                </c:pt>
                <c:pt idx="5">
                  <c:v>-179023.77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AC-40B8-A633-308012CBB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139797855"/>
        <c:axId val="733754783"/>
      </c:barChart>
      <c:lineChart>
        <c:grouping val="standard"/>
        <c:varyColors val="0"/>
        <c:ser>
          <c:idx val="3"/>
          <c:order val="2"/>
          <c:tx>
            <c:strRef>
              <c:f>キャッシュフロー比率!$D$18</c:f>
              <c:strCache>
                <c:ptCount val="1"/>
                <c:pt idx="0">
                  <c:v>キャッシュフロー比率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0583333333333333E-2"/>
                  <c:y val="7.055555555555555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AC-40B8-A633-308012CBB4F3}"/>
                </c:ext>
              </c:extLst>
            </c:dLbl>
            <c:dLbl>
              <c:idx val="1"/>
              <c:layout>
                <c:manualLayout>
                  <c:x val="1.2536538947618836E-2"/>
                  <c:y val="-1.05833333333333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AC-40B8-A633-308012CBB4F3}"/>
                </c:ext>
              </c:extLst>
            </c:dLbl>
            <c:dLbl>
              <c:idx val="2"/>
              <c:layout>
                <c:manualLayout>
                  <c:x val="1.2254337838440609E-2"/>
                  <c:y val="-5.9972222222222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EAC-40B8-A633-308012CBB4F3}"/>
                </c:ext>
              </c:extLst>
            </c:dLbl>
            <c:dLbl>
              <c:idx val="3"/>
              <c:layout>
                <c:manualLayout>
                  <c:x val="1.225433783844054E-2"/>
                  <c:y val="-2.1166666666666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EAC-40B8-A633-308012CBB4F3}"/>
                </c:ext>
              </c:extLst>
            </c:dLbl>
            <c:dLbl>
              <c:idx val="4"/>
              <c:layout>
                <c:manualLayout>
                  <c:x val="8.6337719298244259E-3"/>
                  <c:y val="3.8805555555555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EAC-40B8-A633-308012CBB4F3}"/>
                </c:ext>
              </c:extLst>
            </c:dLbl>
            <c:dLbl>
              <c:idx val="5"/>
              <c:layout>
                <c:manualLayout>
                  <c:x val="3.5277777777777777E-3"/>
                  <c:y val="3.5277777777777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EAC-40B8-A633-308012CBB4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キャッシュフロー比率!$E$15:$J$15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キャッシュフロー比率!$E$18:$J$18</c:f>
              <c:numCache>
                <c:formatCode>#,##0.00</c:formatCode>
                <c:ptCount val="6"/>
                <c:pt idx="0">
                  <c:v>22.431025148288384</c:v>
                </c:pt>
                <c:pt idx="1">
                  <c:v>27.665162781305614</c:v>
                </c:pt>
                <c:pt idx="2">
                  <c:v>20.604510719895792</c:v>
                </c:pt>
                <c:pt idx="3">
                  <c:v>23.72958288051548</c:v>
                </c:pt>
                <c:pt idx="4">
                  <c:v>20.665001439078797</c:v>
                </c:pt>
                <c:pt idx="5">
                  <c:v>20.056794692682431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EAC-40B8-A633-308012CBB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0530848"/>
        <c:axId val="1402709968"/>
      </c:lineChart>
      <c:catAx>
        <c:axId val="163053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02709968"/>
        <c:crosses val="autoZero"/>
        <c:auto val="1"/>
        <c:lblAlgn val="ctr"/>
        <c:lblOffset val="100"/>
        <c:noMultiLvlLbl val="0"/>
      </c:catAx>
      <c:valAx>
        <c:axId val="1402709968"/>
        <c:scaling>
          <c:orientation val="minMax"/>
          <c:max val="5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1.7638888888888888E-2"/>
              <c:y val="3.518777777777776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30530848"/>
        <c:crosses val="autoZero"/>
        <c:crossBetween val="between"/>
        <c:majorUnit val="10"/>
      </c:valAx>
      <c:valAx>
        <c:axId val="733754783"/>
        <c:scaling>
          <c:orientation val="minMax"/>
          <c:max val="200000"/>
          <c:min val="-200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0.91459064327485384"/>
              <c:y val="4.929888888888889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39797855"/>
        <c:crosses val="max"/>
        <c:crossBetween val="between"/>
        <c:majorUnit val="100000"/>
      </c:valAx>
      <c:catAx>
        <c:axId val="113979785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375478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61911</xdr:colOff>
      <xdr:row>20</xdr:row>
      <xdr:rowOff>47623</xdr:rowOff>
    </xdr:from>
    <xdr:to>
      <xdr:col>10</xdr:col>
      <xdr:colOff>239174</xdr:colOff>
      <xdr:row>38</xdr:row>
      <xdr:rowOff>151948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A74C370-9F2B-437E-93A5-1C5E7102BB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D86A0-EB99-4687-B3C7-27654E472811}">
  <dimension ref="A1:M39"/>
  <sheetViews>
    <sheetView showGridLines="0" tabSelected="1" workbookViewId="0">
      <selection activeCell="E9" sqref="E9"/>
    </sheetView>
  </sheetViews>
  <sheetFormatPr defaultColWidth="0" defaultRowHeight="15" customHeight="1" zeroHeight="1" x14ac:dyDescent="0.45"/>
  <cols>
    <col min="1" max="2" width="0.83203125" customWidth="1"/>
    <col min="3" max="3" width="10.609375" customWidth="1"/>
    <col min="4" max="4" width="5.609375" customWidth="1"/>
    <col min="5" max="10" width="9.88671875" customWidth="1"/>
    <col min="11" max="11" width="5.83203125" customWidth="1"/>
    <col min="12" max="13" width="9.109375" hidden="1" customWidth="1"/>
    <col min="14" max="16384" width="8.88671875" hidden="1"/>
  </cols>
  <sheetData>
    <row r="1" spans="1:12" s="2" customFormat="1" x14ac:dyDescent="0.45">
      <c r="A1" s="2" t="s">
        <v>1</v>
      </c>
    </row>
    <row r="2" spans="1:12" s="2" customFormat="1" x14ac:dyDescent="0.45">
      <c r="A2" s="2" t="s">
        <v>16</v>
      </c>
    </row>
    <row r="3" spans="1:12" s="2" customFormat="1" x14ac:dyDescent="0.45">
      <c r="A3" s="2" t="s">
        <v>14</v>
      </c>
    </row>
    <row r="4" spans="1:12" s="2" customFormat="1" x14ac:dyDescent="0.45">
      <c r="A4" s="2" t="s">
        <v>6</v>
      </c>
    </row>
    <row r="5" spans="1:12" x14ac:dyDescent="0.45"/>
    <row r="6" spans="1:12" ht="5" customHeight="1" x14ac:dyDescent="0.45"/>
    <row r="7" spans="1:12" ht="16.05" customHeight="1" x14ac:dyDescent="0.45">
      <c r="B7" s="3">
        <v>1</v>
      </c>
      <c r="C7" s="3" t="s">
        <v>2</v>
      </c>
      <c r="D7" s="2"/>
      <c r="E7" s="2"/>
      <c r="F7" s="2"/>
      <c r="G7" s="2"/>
      <c r="H7" s="2"/>
      <c r="I7" s="2"/>
      <c r="J7" s="2"/>
      <c r="K7" s="2"/>
    </row>
    <row r="8" spans="1:12" ht="16.05" customHeight="1" thickBot="1" x14ac:dyDescent="0.5"/>
    <row r="9" spans="1:12" ht="16.05" customHeight="1" x14ac:dyDescent="0.45">
      <c r="C9" t="s">
        <v>5</v>
      </c>
      <c r="D9" t="s">
        <v>15</v>
      </c>
      <c r="E9" s="6" t="s">
        <v>9</v>
      </c>
      <c r="F9" s="7" t="s">
        <v>10</v>
      </c>
      <c r="G9" s="7" t="s">
        <v>11</v>
      </c>
      <c r="H9" s="7" t="s">
        <v>12</v>
      </c>
      <c r="I9" s="7" t="s">
        <v>8</v>
      </c>
      <c r="J9" s="8" t="s">
        <v>7</v>
      </c>
    </row>
    <row r="10" spans="1:12" ht="16.05" customHeight="1" x14ac:dyDescent="0.45">
      <c r="C10" t="s">
        <v>17</v>
      </c>
      <c r="D10" t="s">
        <v>6</v>
      </c>
      <c r="E10" s="9">
        <v>3685753</v>
      </c>
      <c r="F10" s="10">
        <v>4460857</v>
      </c>
      <c r="G10" s="10">
        <v>3568488</v>
      </c>
      <c r="H10" s="10">
        <v>4223128</v>
      </c>
      <c r="I10" s="10">
        <v>3766597</v>
      </c>
      <c r="J10" s="11">
        <v>3590643</v>
      </c>
    </row>
    <row r="11" spans="1:12" ht="16.05" customHeight="1" thickBot="1" x14ac:dyDescent="0.5">
      <c r="C11" t="s">
        <v>0</v>
      </c>
      <c r="D11" t="s">
        <v>6</v>
      </c>
      <c r="E11" s="12">
        <v>16431496</v>
      </c>
      <c r="F11" s="13">
        <v>16124456</v>
      </c>
      <c r="G11" s="14">
        <v>17318965</v>
      </c>
      <c r="H11" s="13">
        <v>17796891</v>
      </c>
      <c r="I11" s="14">
        <v>18226938</v>
      </c>
      <c r="J11" s="15">
        <v>17902377</v>
      </c>
      <c r="L11" s="4"/>
    </row>
    <row r="12" spans="1:12" ht="16.05" customHeight="1" x14ac:dyDescent="0.45"/>
    <row r="13" spans="1:12" ht="16.05" customHeight="1" x14ac:dyDescent="0.45">
      <c r="B13" s="3">
        <f>MAX($B$7:B12)+1</f>
        <v>2</v>
      </c>
      <c r="C13" s="3" t="s">
        <v>3</v>
      </c>
      <c r="D13" s="2"/>
      <c r="E13" s="2"/>
      <c r="F13" s="2"/>
      <c r="G13" s="2"/>
      <c r="H13" s="2"/>
      <c r="I13" s="2"/>
      <c r="J13" s="2"/>
      <c r="K13" s="2"/>
    </row>
    <row r="14" spans="1:12" ht="16.05" customHeight="1" x14ac:dyDescent="0.45"/>
    <row r="15" spans="1:12" ht="16.05" customHeight="1" x14ac:dyDescent="0.45">
      <c r="C15" s="17"/>
      <c r="D15" s="20" t="s">
        <v>13</v>
      </c>
      <c r="E15" s="16" t="str">
        <f t="shared" ref="E15:J15" si="0">E9</f>
        <v>FY14</v>
      </c>
      <c r="F15" s="16" t="str">
        <f t="shared" si="0"/>
        <v>FY15</v>
      </c>
      <c r="G15" s="16" t="str">
        <f t="shared" si="0"/>
        <v>FY16</v>
      </c>
      <c r="H15" s="16" t="str">
        <f t="shared" si="0"/>
        <v>FY17</v>
      </c>
      <c r="I15" s="16" t="str">
        <f t="shared" si="0"/>
        <v>FY18</v>
      </c>
      <c r="J15" s="16" t="str">
        <f t="shared" si="0"/>
        <v>FY19</v>
      </c>
      <c r="K15" s="22"/>
    </row>
    <row r="16" spans="1:12" ht="16.05" customHeight="1" x14ac:dyDescent="0.45">
      <c r="C16" s="1"/>
      <c r="D16" s="1" t="str">
        <f>C10</f>
        <v>営業CF</v>
      </c>
      <c r="E16" s="5">
        <f t="shared" ref="E16:J16" si="1">E10/100</f>
        <v>36857.53</v>
      </c>
      <c r="F16" s="5">
        <f t="shared" si="1"/>
        <v>44608.57</v>
      </c>
      <c r="G16" s="5">
        <f t="shared" si="1"/>
        <v>35684.879999999997</v>
      </c>
      <c r="H16" s="5">
        <f t="shared" si="1"/>
        <v>42231.28</v>
      </c>
      <c r="I16" s="5">
        <f t="shared" si="1"/>
        <v>37665.97</v>
      </c>
      <c r="J16" s="5">
        <f t="shared" si="1"/>
        <v>35906.43</v>
      </c>
      <c r="K16" s="22"/>
    </row>
    <row r="17" spans="2:11" ht="16.05" customHeight="1" x14ac:dyDescent="0.45">
      <c r="C17" s="19"/>
      <c r="D17" s="19" t="str">
        <f>C11</f>
        <v>流動負債</v>
      </c>
      <c r="E17" s="18">
        <f t="shared" ref="E17:J17" si="2">-E11/100</f>
        <v>-164314.96</v>
      </c>
      <c r="F17" s="18">
        <f t="shared" si="2"/>
        <v>-161244.56</v>
      </c>
      <c r="G17" s="18">
        <f t="shared" si="2"/>
        <v>-173189.65</v>
      </c>
      <c r="H17" s="18">
        <f t="shared" si="2"/>
        <v>-177968.91</v>
      </c>
      <c r="I17" s="18">
        <f t="shared" si="2"/>
        <v>-182269.38</v>
      </c>
      <c r="J17" s="18">
        <f t="shared" si="2"/>
        <v>-179023.77</v>
      </c>
      <c r="K17" s="22"/>
    </row>
    <row r="18" spans="2:11" ht="16.05" customHeight="1" x14ac:dyDescent="0.45">
      <c r="C18" s="20"/>
      <c r="D18" s="20" t="s">
        <v>16</v>
      </c>
      <c r="E18" s="21">
        <f>-E16/E17*100</f>
        <v>22.431025148288384</v>
      </c>
      <c r="F18" s="21">
        <f t="shared" ref="F18:J18" si="3">-F16/F17*100</f>
        <v>27.665162781305614</v>
      </c>
      <c r="G18" s="21">
        <f t="shared" si="3"/>
        <v>20.604510719895792</v>
      </c>
      <c r="H18" s="21">
        <f t="shared" si="3"/>
        <v>23.72958288051548</v>
      </c>
      <c r="I18" s="21">
        <f t="shared" si="3"/>
        <v>20.665001439078797</v>
      </c>
      <c r="J18" s="21">
        <f t="shared" si="3"/>
        <v>20.056794692682431</v>
      </c>
      <c r="K18" s="22"/>
    </row>
    <row r="19" spans="2:11" ht="16.05" customHeight="1" x14ac:dyDescent="0.45"/>
    <row r="20" spans="2:11" ht="16.05" customHeight="1" x14ac:dyDescent="0.45">
      <c r="B20" s="3">
        <f>MAX($B$7:B19)+1</f>
        <v>3</v>
      </c>
      <c r="C20" s="3" t="s">
        <v>4</v>
      </c>
      <c r="D20" s="2"/>
      <c r="E20" s="2"/>
      <c r="F20" s="2"/>
      <c r="G20" s="2"/>
      <c r="H20" s="2"/>
      <c r="I20" s="2"/>
      <c r="J20" s="2"/>
      <c r="K20" s="2"/>
    </row>
    <row r="21" spans="2:11" ht="16.05" customHeight="1" x14ac:dyDescent="0.45"/>
    <row r="22" spans="2:11" ht="16.05" customHeight="1" x14ac:dyDescent="0.45"/>
    <row r="23" spans="2:11" ht="16.05" customHeight="1" x14ac:dyDescent="0.45"/>
    <row r="24" spans="2:11" ht="16.05" customHeight="1" x14ac:dyDescent="0.45"/>
    <row r="25" spans="2:11" ht="16.05" customHeight="1" x14ac:dyDescent="0.45"/>
    <row r="26" spans="2:11" ht="16.05" customHeight="1" x14ac:dyDescent="0.45"/>
    <row r="27" spans="2:11" ht="16.05" customHeight="1" x14ac:dyDescent="0.45"/>
    <row r="28" spans="2:11" x14ac:dyDescent="0.45"/>
    <row r="29" spans="2:11" x14ac:dyDescent="0.45"/>
    <row r="30" spans="2:11" x14ac:dyDescent="0.45"/>
    <row r="31" spans="2:11" x14ac:dyDescent="0.45"/>
    <row r="32" spans="2:11" x14ac:dyDescent="0.45"/>
    <row r="33" x14ac:dyDescent="0.45"/>
    <row r="34" x14ac:dyDescent="0.45"/>
    <row r="35" x14ac:dyDescent="0.45"/>
    <row r="36" x14ac:dyDescent="0.45"/>
    <row r="37" x14ac:dyDescent="0.45"/>
    <row r="38" x14ac:dyDescent="0.45"/>
    <row r="39" x14ac:dyDescent="0.45"/>
  </sheetData>
  <phoneticPr fontId="1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B83559B3-17B3-425D-9070-0816E3CB19F3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キャッシュフロー比率!E18:J18</xm:f>
              <xm:sqref>K18</xm:sqref>
            </x14:sparkline>
          </x14:sparklines>
        </x14:sparklineGroup>
        <x14:sparklineGroup displayEmptyCellsAs="gap" high="1" low="1" xr2:uid="{A81C4D62-3E3A-480D-B415-9F4FAEEB5BC5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キャッシュフロー比率!E11:J11</xm:f>
              <xm:sqref>K17</xm:sqref>
            </x14:sparkline>
          </x14:sparklines>
        </x14:sparklineGroup>
        <x14:sparklineGroup displayEmptyCellsAs="gap" high="1" low="1" xr2:uid="{F3FE391C-8C4A-4A9C-B364-F5D1A7A51ACD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キャッシュフロー比率!E16:J16</xm:f>
              <xm:sqref>K16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キャッシュフロー比率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2020-07-12T04:28:23Z</dcterms:created>
  <dcterms:modified xsi:type="dcterms:W3CDTF">2020-07-13T09:46:36Z</dcterms:modified>
</cp:coreProperties>
</file>