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3" documentId="8_{7A01155B-1CAD-4E0A-AD4D-65E091EB2114}" xr6:coauthVersionLast="45" xr6:coauthVersionMax="45" xr10:uidLastSave="{71DFF5D0-9510-40EE-B3F3-DF2621487A52}"/>
  <bookViews>
    <workbookView xWindow="-98" yWindow="-98" windowWidth="20715" windowHeight="13276" xr2:uid="{00000000-000D-0000-FFFF-FFFF00000000}"/>
  </bookViews>
  <sheets>
    <sheet name="現金比率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0" l="1"/>
  <c r="J19" i="10"/>
  <c r="I19" i="10"/>
  <c r="H19" i="10"/>
  <c r="G19" i="10"/>
  <c r="F19" i="10"/>
  <c r="E19" i="10"/>
  <c r="D19" i="10"/>
  <c r="J18" i="10"/>
  <c r="J20" i="10" s="1"/>
  <c r="I18" i="10"/>
  <c r="I20" i="10" s="1"/>
  <c r="H18" i="10"/>
  <c r="H20" i="10" s="1"/>
  <c r="G18" i="10"/>
  <c r="G20" i="10" s="1"/>
  <c r="F18" i="10"/>
  <c r="F20" i="10" s="1"/>
  <c r="E18" i="10"/>
  <c r="D18" i="10"/>
  <c r="J17" i="10"/>
  <c r="I17" i="10"/>
  <c r="H17" i="10"/>
  <c r="G17" i="10"/>
  <c r="F17" i="10"/>
  <c r="E17" i="10"/>
  <c r="D17" i="10"/>
  <c r="J16" i="10"/>
  <c r="I16" i="10"/>
  <c r="H16" i="10"/>
  <c r="G16" i="10"/>
  <c r="F16" i="10"/>
  <c r="E16" i="10"/>
  <c r="B14" i="10"/>
  <c r="B22" i="10" s="1"/>
</calcChain>
</file>

<file path=xl/sharedStrings.xml><?xml version="1.0" encoding="utf-8"?>
<sst xmlns="http://schemas.openxmlformats.org/spreadsheetml/2006/main" count="23" uniqueCount="19">
  <si>
    <t>流動負債</t>
    <rPh sb="0" eb="2">
      <t>リュウドウ</t>
    </rPh>
    <rPh sb="2" eb="4">
      <t>フサイ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</si>
  <si>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</si>
  <si>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</si>
  <si>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</si>
  <si>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</si>
  <si>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</si>
  <si>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</si>
  <si>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</si>
  <si>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</si>
  <si>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</si>
  <si>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</si>
  <si>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</si>
  <si>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</si>
  <si>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</si>
  <si>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</si>
  <si>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</si>
  <si>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現金同等物</t>
    <rPh sb="0" eb="5">
      <t>ゲンキンドウトウブツ</t>
    </rPh>
    <phoneticPr fontId="1"/>
  </si>
  <si>
    <t>市場性有価証券</t>
    <rPh sb="0" eb="3">
      <t>シジョウセイ</t>
    </rPh>
    <rPh sb="3" eb="5">
      <t>ユウカ</t>
    </rPh>
    <rPh sb="5" eb="7">
      <t>ショウケン</t>
    </rPh>
    <phoneticPr fontId="1"/>
  </si>
  <si>
    <t>現金比率</t>
    <rPh sb="0" eb="2">
      <t>ゲンキン</t>
    </rPh>
    <rPh sb="2" eb="4">
      <t>ヒリツ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</si>
</sst>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3" fontId="0" fillId="0" borderId="0" xfId="0" applyNumberForma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4" fontId="0" fillId="0" borderId="11" xfId="0" applyNumberFormat="1" applyBorder="1"/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現金比率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151169590643269E-2"/>
          <c:y val="0.15208250000000001"/>
          <c:w val="0.82589122807017545"/>
          <c:h val="0.64642638888888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現金比率!$D$17</c:f>
              <c:strCache>
                <c:ptCount val="1"/>
                <c:pt idx="0">
                  <c:v>現金同等物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現金比率!$E$16:$J$16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現金比率!$E$17:$J$17</c:f>
              <c:numCache>
                <c:formatCode>#,##0</c:formatCode>
                <c:ptCount val="6"/>
                <c:pt idx="0">
                  <c:v>22845.57</c:v>
                </c:pt>
                <c:pt idx="1">
                  <c:v>29394.28</c:v>
                </c:pt>
                <c:pt idx="2">
                  <c:v>29950.75</c:v>
                </c:pt>
                <c:pt idx="3">
                  <c:v>30522.69</c:v>
                </c:pt>
                <c:pt idx="4">
                  <c:v>35747.040000000001</c:v>
                </c:pt>
                <c:pt idx="5">
                  <c:v>41905.18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0-4D5B-BC01-C4399788F22C}"/>
            </c:ext>
          </c:extLst>
        </c:ser>
        <c:ser>
          <c:idx val="1"/>
          <c:order val="1"/>
          <c:tx>
            <c:strRef>
              <c:f>現金比率!$D$18</c:f>
              <c:strCache>
                <c:ptCount val="1"/>
                <c:pt idx="0">
                  <c:v>市場性有価証券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現金比率!$E$16:$J$16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現金比率!$E$18:$J$18</c:f>
              <c:numCache>
                <c:formatCode>#,##0</c:formatCode>
                <c:ptCount val="6"/>
                <c:pt idx="0">
                  <c:v>103164.87</c:v>
                </c:pt>
                <c:pt idx="1">
                  <c:v>88589.94</c:v>
                </c:pt>
                <c:pt idx="2">
                  <c:v>93993.33</c:v>
                </c:pt>
                <c:pt idx="3">
                  <c:v>96278.28</c:v>
                </c:pt>
                <c:pt idx="4">
                  <c:v>61400.35</c:v>
                </c:pt>
                <c:pt idx="5">
                  <c:v>57305.48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0-4D5B-BC01-C4399788F22C}"/>
            </c:ext>
          </c:extLst>
        </c:ser>
        <c:ser>
          <c:idx val="2"/>
          <c:order val="2"/>
          <c:tx>
            <c:strRef>
              <c:f>現金比率!$D$19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現金比率!$E$16:$J$16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現金比率!$E$19:$J$19</c:f>
              <c:numCache>
                <c:formatCode>#,##0</c:formatCode>
                <c:ptCount val="6"/>
                <c:pt idx="0">
                  <c:v>-164314.96</c:v>
                </c:pt>
                <c:pt idx="1">
                  <c:v>-161244.56</c:v>
                </c:pt>
                <c:pt idx="2">
                  <c:v>-173189.65</c:v>
                </c:pt>
                <c:pt idx="3">
                  <c:v>-177968.91</c:v>
                </c:pt>
                <c:pt idx="4">
                  <c:v>-182269.38</c:v>
                </c:pt>
                <c:pt idx="5">
                  <c:v>-179023.77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50-4D5B-BC01-C4399788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0796959"/>
        <c:axId val="183302271"/>
      </c:barChart>
      <c:lineChart>
        <c:grouping val="standard"/>
        <c:varyColors val="0"/>
        <c:ser>
          <c:idx val="3"/>
          <c:order val="3"/>
          <c:tx>
            <c:strRef>
              <c:f>現金比率!$D$20</c:f>
              <c:strCache>
                <c:ptCount val="1"/>
                <c:pt idx="0">
                  <c:v>現金比率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583333333333333E-2"/>
                  <c:y val="-3.5277777777777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0-4D5B-BC01-C4399788F22C}"/>
                </c:ext>
              </c:extLst>
            </c:dLbl>
            <c:dLbl>
              <c:idx val="1"/>
              <c:layout>
                <c:manualLayout>
                  <c:x val="1.2347222222222223E-2"/>
                  <c:y val="-4.58611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50-4D5B-BC01-C4399788F22C}"/>
                </c:ext>
              </c:extLst>
            </c:dLbl>
            <c:dLbl>
              <c:idx val="2"/>
              <c:layout>
                <c:manualLayout>
                  <c:x val="1.4111111111111111E-2"/>
                  <c:y val="-4.586111111111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50-4D5B-BC01-C4399788F22C}"/>
                </c:ext>
              </c:extLst>
            </c:dLbl>
            <c:dLbl>
              <c:idx val="3"/>
              <c:layout>
                <c:manualLayout>
                  <c:x val="1.4111111111111111E-2"/>
                  <c:y val="-3.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50-4D5B-BC01-C4399788F22C}"/>
                </c:ext>
              </c:extLst>
            </c:dLbl>
            <c:dLbl>
              <c:idx val="4"/>
              <c:layout>
                <c:manualLayout>
                  <c:x val="1.2347222222222093E-2"/>
                  <c:y val="-2.4694444444444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50-4D5B-BC01-C4399788F22C}"/>
                </c:ext>
              </c:extLst>
            </c:dLbl>
            <c:dLbl>
              <c:idx val="5"/>
              <c:layout>
                <c:manualLayout>
                  <c:x val="3.5277777777777777E-3"/>
                  <c:y val="-1.7638888888888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50-4D5B-BC01-C4399788F2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現金比率!$E$16:$J$16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現金比率!$E$20:$J$20</c:f>
              <c:numCache>
                <c:formatCode>#,##0.00</c:formatCode>
                <c:ptCount val="6"/>
                <c:pt idx="0">
                  <c:v>76.688355095604194</c:v>
                </c:pt>
                <c:pt idx="1">
                  <c:v>73.170977054977854</c:v>
                </c:pt>
                <c:pt idx="2">
                  <c:v>71.5655236903591</c:v>
                </c:pt>
                <c:pt idx="3">
                  <c:v>71.24894454879788</c:v>
                </c:pt>
                <c:pt idx="4">
                  <c:v>53.298798734049569</c:v>
                </c:pt>
                <c:pt idx="5">
                  <c:v>55.417590636148496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50-4D5B-BC01-C4399788F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30848"/>
        <c:axId val="1402709968"/>
      </c:lineChart>
      <c:catAx>
        <c:axId val="16305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02709968"/>
        <c:crosses val="autoZero"/>
        <c:auto val="1"/>
        <c:lblAlgn val="ctr"/>
        <c:lblOffset val="100"/>
        <c:noMultiLvlLbl val="0"/>
      </c:catAx>
      <c:valAx>
        <c:axId val="1402709968"/>
        <c:scaling>
          <c:orientation val="minMax"/>
          <c:max val="9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4.6418128654970763E-3"/>
              <c:y val="3.16600000000000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30530848"/>
        <c:crosses val="autoZero"/>
        <c:crossBetween val="between"/>
        <c:majorUnit val="10"/>
      </c:valAx>
      <c:valAx>
        <c:axId val="183302271"/>
        <c:scaling>
          <c:orientation val="minMax"/>
          <c:max val="200000"/>
          <c:min val="-200000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0064663742690054"/>
              <c:y val="3.91827777777777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796959"/>
        <c:crosses val="max"/>
        <c:crossBetween val="between"/>
        <c:majorUnit val="100000"/>
      </c:valAx>
      <c:catAx>
        <c:axId val="6407969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30227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22</xdr:row>
      <xdr:rowOff>57149</xdr:rowOff>
    </xdr:from>
    <xdr:to>
      <xdr:col>10</xdr:col>
      <xdr:colOff>353475</xdr:colOff>
      <xdr:row>40</xdr:row>
      <xdr:rowOff>161474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1CD4B1-D9D0-4CEE-BC47-4E2977473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25945-F269-40F6-AF70-8649A447DF07}">
  <dimension ref="A1:M47"/>
  <sheetViews>
    <sheetView showGridLines="0" tabSelected="1" workbookViewId="0">
      <selection activeCell="E9" sqref="E9"/>
    </sheetView>
  </sheetViews>
  <sheetFormatPr defaultColWidth="0" defaultRowHeight="1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21" customFormat="1" x14ac:dyDescent="0.45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21" customFormat="1" x14ac:dyDescent="0.45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s="21" customFormat="1" x14ac:dyDescent="0.45">
      <c r="A3" s="2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s="21" customFormat="1" x14ac:dyDescent="0.45">
      <c r="A4" s="2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45"/>
    <row r="6" spans="1:12" ht="5" customHeight="1" x14ac:dyDescent="0.45"/>
    <row r="7" spans="1:12" ht="16.05" customHeight="1" x14ac:dyDescent="0.45">
      <c r="B7" s="3">
        <v>1</v>
      </c>
      <c r="C7" s="3" t="s">
        <v>2</v>
      </c>
      <c r="D7" s="2"/>
      <c r="E7" s="2"/>
      <c r="F7" s="2"/>
      <c r="G7" s="2"/>
      <c r="H7" s="2"/>
      <c r="I7" s="2"/>
      <c r="J7" s="2"/>
      <c r="K7" s="2"/>
    </row>
    <row r="8" spans="1:12" ht="16.05" customHeight="1" thickBot="1" x14ac:dyDescent="0.5"/>
    <row r="9" spans="1:12" ht="16.05" customHeight="1" x14ac:dyDescent="0.45">
      <c r="C9" t="s">
        <v>5</v>
      </c>
      <c r="D9" t="s">
        <v>15</v>
      </c>
      <c r="E9" s="6" t="s">
        <v>9</v>
      </c>
      <c r="F9" s="7" t="s">
        <v>10</v>
      </c>
      <c r="G9" s="7" t="s">
        <v>11</v>
      </c>
      <c r="H9" s="7" t="s">
        <v>12</v>
      </c>
      <c r="I9" s="7" t="s">
        <v>8</v>
      </c>
      <c r="J9" s="8" t="s">
        <v>7</v>
      </c>
    </row>
    <row r="10" spans="1:12" ht="16.05" customHeight="1" x14ac:dyDescent="0.45">
      <c r="C10" t="s">
        <v>16</v>
      </c>
      <c r="D10" t="s">
        <v>6</v>
      </c>
      <c r="E10" s="9">
        <v>2284557</v>
      </c>
      <c r="F10" s="10">
        <v>2939428</v>
      </c>
      <c r="G10" s="10">
        <v>2995075</v>
      </c>
      <c r="H10" s="10">
        <v>3052269</v>
      </c>
      <c r="I10" s="10">
        <v>3574704</v>
      </c>
      <c r="J10" s="11">
        <v>4190518</v>
      </c>
    </row>
    <row r="11" spans="1:12" ht="16.05" customHeight="1" x14ac:dyDescent="0.45">
      <c r="C11" t="s">
        <v>17</v>
      </c>
      <c r="D11" t="s">
        <v>6</v>
      </c>
      <c r="E11" s="9">
        <v>10316487</v>
      </c>
      <c r="F11" s="10">
        <v>8858994</v>
      </c>
      <c r="G11" s="10">
        <v>9399333</v>
      </c>
      <c r="H11" s="10">
        <v>9627828</v>
      </c>
      <c r="I11" s="10">
        <v>6140035</v>
      </c>
      <c r="J11" s="11">
        <v>5730548</v>
      </c>
      <c r="L11" s="4"/>
    </row>
    <row r="12" spans="1:12" ht="16.05" customHeight="1" thickBot="1" x14ac:dyDescent="0.5">
      <c r="C12" t="s">
        <v>0</v>
      </c>
      <c r="D12" t="s">
        <v>6</v>
      </c>
      <c r="E12" s="12">
        <v>16431496</v>
      </c>
      <c r="F12" s="13">
        <v>16124456</v>
      </c>
      <c r="G12" s="14">
        <v>17318965</v>
      </c>
      <c r="H12" s="13">
        <v>17796891</v>
      </c>
      <c r="I12" s="14">
        <v>18226938</v>
      </c>
      <c r="J12" s="15">
        <v>17902377</v>
      </c>
      <c r="L12" s="4"/>
    </row>
    <row r="13" spans="1:12" ht="16.05" customHeight="1" x14ac:dyDescent="0.45"/>
    <row r="14" spans="1:12" ht="16.05" customHeight="1" x14ac:dyDescent="0.45">
      <c r="B14" s="3">
        <f>MAX($B$7:B13)+1</f>
        <v>2</v>
      </c>
      <c r="C14" s="3" t="s">
        <v>3</v>
      </c>
      <c r="D14" s="2"/>
      <c r="E14" s="2"/>
      <c r="F14" s="2"/>
      <c r="G14" s="2"/>
      <c r="H14" s="2"/>
      <c r="I14" s="2"/>
      <c r="J14" s="2"/>
      <c r="K14" s="2"/>
    </row>
    <row r="15" spans="1:12" ht="16.05" customHeight="1" x14ac:dyDescent="0.45"/>
    <row r="16" spans="1:12" ht="16.05" customHeight="1" x14ac:dyDescent="0.45">
      <c r="C16" s="19"/>
      <c r="D16" s="19" t="s">
        <v>13</v>
      </c>
      <c r="E16" s="16" t="str">
        <f>E9</f>
        <v>FY14</v>
      </c>
      <c r="F16" s="16" t="str">
        <f t="shared" ref="F16:J16" si="0">F9</f>
        <v>FY15</v>
      </c>
      <c r="G16" s="16" t="str">
        <f t="shared" si="0"/>
        <v>FY16</v>
      </c>
      <c r="H16" s="16" t="str">
        <f t="shared" si="0"/>
        <v>FY17</v>
      </c>
      <c r="I16" s="16" t="str">
        <f t="shared" si="0"/>
        <v>FY18</v>
      </c>
      <c r="J16" s="16" t="str">
        <f t="shared" si="0"/>
        <v>FY19</v>
      </c>
    </row>
    <row r="17" spans="2:11" ht="16.05" customHeight="1" x14ac:dyDescent="0.45">
      <c r="C17" s="1"/>
      <c r="D17" s="1" t="str">
        <f>C10</f>
        <v>現金同等物</v>
      </c>
      <c r="E17" s="5">
        <f>E10/100</f>
        <v>22845.57</v>
      </c>
      <c r="F17" s="5">
        <f t="shared" ref="F17:J17" si="1">F10/100</f>
        <v>29394.28</v>
      </c>
      <c r="G17" s="5">
        <f t="shared" si="1"/>
        <v>29950.75</v>
      </c>
      <c r="H17" s="5">
        <f t="shared" si="1"/>
        <v>30522.69</v>
      </c>
      <c r="I17" s="5">
        <f t="shared" si="1"/>
        <v>35747.040000000001</v>
      </c>
      <c r="J17" s="5">
        <f t="shared" si="1"/>
        <v>41905.18</v>
      </c>
    </row>
    <row r="18" spans="2:11" ht="16.05" customHeight="1" x14ac:dyDescent="0.45">
      <c r="C18" s="18"/>
      <c r="D18" s="18" t="str">
        <f t="shared" ref="D18:D19" si="2">C11</f>
        <v>市場性有価証券</v>
      </c>
      <c r="E18" s="17">
        <f t="shared" ref="E18:J18" si="3">E11/100</f>
        <v>103164.87</v>
      </c>
      <c r="F18" s="17">
        <f t="shared" si="3"/>
        <v>88589.94</v>
      </c>
      <c r="G18" s="17">
        <f t="shared" si="3"/>
        <v>93993.33</v>
      </c>
      <c r="H18" s="17">
        <f t="shared" si="3"/>
        <v>96278.28</v>
      </c>
      <c r="I18" s="17">
        <f t="shared" si="3"/>
        <v>61400.35</v>
      </c>
      <c r="J18" s="17">
        <f t="shared" si="3"/>
        <v>57305.48</v>
      </c>
    </row>
    <row r="19" spans="2:11" ht="16.05" customHeight="1" x14ac:dyDescent="0.45">
      <c r="C19" s="18"/>
      <c r="D19" s="18" t="str">
        <f t="shared" si="2"/>
        <v>流動負債</v>
      </c>
      <c r="E19" s="17">
        <f>-E12/100</f>
        <v>-164314.96</v>
      </c>
      <c r="F19" s="17">
        <f t="shared" ref="F19:J19" si="4">-F12/100</f>
        <v>-161244.56</v>
      </c>
      <c r="G19" s="17">
        <f t="shared" si="4"/>
        <v>-173189.65</v>
      </c>
      <c r="H19" s="17">
        <f t="shared" si="4"/>
        <v>-177968.91</v>
      </c>
      <c r="I19" s="17">
        <f t="shared" si="4"/>
        <v>-182269.38</v>
      </c>
      <c r="J19" s="17">
        <f t="shared" si="4"/>
        <v>-179023.77</v>
      </c>
    </row>
    <row r="20" spans="2:11" ht="16.05" customHeight="1" x14ac:dyDescent="0.45">
      <c r="C20" s="19"/>
      <c r="D20" s="19" t="s">
        <v>18</v>
      </c>
      <c r="E20" s="20">
        <f>-SUM(E17:E18)/E19*100</f>
        <v>76.688355095604194</v>
      </c>
      <c r="F20" s="20">
        <f t="shared" ref="F20:J20" si="5">-SUM(F17:F18)/F19*100</f>
        <v>73.170977054977854</v>
      </c>
      <c r="G20" s="20">
        <f t="shared" si="5"/>
        <v>71.5655236903591</v>
      </c>
      <c r="H20" s="20">
        <f t="shared" si="5"/>
        <v>71.24894454879788</v>
      </c>
      <c r="I20" s="20">
        <f t="shared" si="5"/>
        <v>53.298798734049569</v>
      </c>
      <c r="J20" s="20">
        <f t="shared" si="5"/>
        <v>55.417590636148496</v>
      </c>
    </row>
    <row r="21" spans="2:11" ht="16.05" customHeight="1" x14ac:dyDescent="0.45"/>
    <row r="22" spans="2:11" ht="16.05" customHeight="1" x14ac:dyDescent="0.45">
      <c r="B22" s="3">
        <f>MAX($B$7:B21)+1</f>
        <v>3</v>
      </c>
      <c r="C22" s="3" t="s">
        <v>4</v>
      </c>
      <c r="D22" s="2"/>
      <c r="E22" s="2"/>
      <c r="F22" s="2"/>
      <c r="G22" s="2"/>
      <c r="H22" s="2"/>
      <c r="I22" s="2"/>
      <c r="J22" s="2"/>
      <c r="K22" s="2"/>
    </row>
    <row r="23" spans="2:11" ht="16.05" customHeight="1" x14ac:dyDescent="0.45"/>
    <row r="24" spans="2:11" ht="16.05" customHeight="1" x14ac:dyDescent="0.45"/>
    <row r="25" spans="2:11" ht="16.05" customHeight="1" x14ac:dyDescent="0.45"/>
    <row r="26" spans="2:11" ht="16.05" customHeight="1" x14ac:dyDescent="0.45"/>
    <row r="27" spans="2:11" ht="16.05" customHeight="1" x14ac:dyDescent="0.45"/>
    <row r="28" spans="2:11" ht="16.05" customHeight="1" x14ac:dyDescent="0.45"/>
    <row r="29" spans="2:11" ht="16.05" customHeight="1" x14ac:dyDescent="0.45"/>
    <row r="30" spans="2:11" x14ac:dyDescent="0.45"/>
    <row r="31" spans="2:11" x14ac:dyDescent="0.45"/>
    <row r="32" spans="2:11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ht="15" hidden="1" customHeight="1" x14ac:dyDescent="0.45"/>
    <row r="43" ht="15" hidden="1" customHeight="1" x14ac:dyDescent="0.45"/>
    <row r="44" ht="15" hidden="1" customHeight="1" x14ac:dyDescent="0.45"/>
    <row r="45" ht="15" hidden="1" customHeight="1" x14ac:dyDescent="0.45"/>
    <row r="46" ht="15" hidden="1" customHeight="1" x14ac:dyDescent="0.45"/>
    <row r="47" ht="15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negative="1" xr2:uid="{82F620E1-EE6C-4590-85CE-6F61812B5A3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現金比率!E20:J20</xm:f>
              <xm:sqref>K20</xm:sqref>
            </x14:sparkline>
          </x14:sparklines>
        </x14:sparklineGroup>
        <x14:sparklineGroup displayEmptyCellsAs="gap" high="1" low="1" negative="1" xr2:uid="{C87E72DF-B1F3-4A54-91D6-6D7AF414FA18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現金比率!E12:J12</xm:f>
              <xm:sqref>K19</xm:sqref>
            </x14:sparkline>
          </x14:sparklines>
        </x14:sparklineGroup>
        <x14:sparklineGroup displayEmptyCellsAs="gap" high="1" low="1" negative="1" xr2:uid="{3CEE0B75-FF30-4F8B-9736-92D14355DF2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現金比率!E11:J11</xm:f>
              <xm:sqref>K18</xm:sqref>
            </x14:sparkline>
          </x14:sparklines>
        </x14:sparklineGroup>
        <x14:sparklineGroup displayEmptyCellsAs="gap" high="1" low="1" negative="1" xr2:uid="{5CBDAB96-2DDE-4745-ADE8-8764D5116B3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現金比率!E10:J10</xm:f>
              <xm:sqref>K17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現金比率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2020-07-13T06:40:50Z</dcterms:modified>
</cp:coreProperties>
</file>