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3" documentId="8_{6D9DC351-6C57-4C8A-919C-DEE860BA38AB}" xr6:coauthVersionLast="45" xr6:coauthVersionMax="45" xr10:uidLastSave="{E1EA5C50-C502-468D-9F99-B2F78FFABA6B}"/>
  <bookViews>
    <workbookView xWindow="-98" yWindow="-98" windowWidth="20715" windowHeight="13276" xr2:uid="{00000000-000D-0000-FFFF-FFFF00000000}"/>
  </bookViews>
  <sheets>
    <sheet name="総合レバレッジ 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6" l="1"/>
  <c r="E29" i="16"/>
  <c r="F27" i="16"/>
  <c r="F26" i="16"/>
  <c r="E31" i="16"/>
  <c r="F31" i="16"/>
  <c r="G31" i="16"/>
  <c r="H31" i="16"/>
  <c r="I31" i="16"/>
  <c r="J31" i="16"/>
  <c r="F30" i="16"/>
  <c r="G30" i="16"/>
  <c r="H30" i="16"/>
  <c r="I30" i="16"/>
  <c r="J30" i="16"/>
  <c r="F29" i="16"/>
  <c r="G29" i="16"/>
  <c r="H29" i="16"/>
  <c r="I29" i="16"/>
  <c r="J29" i="16"/>
  <c r="G28" i="16"/>
  <c r="H28" i="16"/>
  <c r="I28" i="16"/>
  <c r="J28" i="16"/>
  <c r="F28" i="16"/>
  <c r="G27" i="16"/>
  <c r="H27" i="16"/>
  <c r="I27" i="16"/>
  <c r="J27" i="16"/>
  <c r="G26" i="16"/>
  <c r="H26" i="16"/>
  <c r="I26" i="16"/>
  <c r="J26" i="16"/>
  <c r="F25" i="16"/>
  <c r="G25" i="16"/>
  <c r="H25" i="16"/>
  <c r="I25" i="16"/>
  <c r="J25" i="16"/>
  <c r="E25" i="16"/>
  <c r="D25" i="16"/>
  <c r="E24" i="16"/>
  <c r="F24" i="16"/>
  <c r="G24" i="16"/>
  <c r="H24" i="16"/>
  <c r="I24" i="16"/>
  <c r="J24" i="16"/>
  <c r="F23" i="16"/>
  <c r="G23" i="16"/>
  <c r="H23" i="16"/>
  <c r="I23" i="16"/>
  <c r="J23" i="16"/>
  <c r="E23" i="16"/>
  <c r="F22" i="16"/>
  <c r="G22" i="16"/>
  <c r="H22" i="16"/>
  <c r="I22" i="16"/>
  <c r="J22" i="16"/>
  <c r="E22" i="16"/>
  <c r="F21" i="16"/>
  <c r="E21" i="16"/>
  <c r="D21" i="16"/>
  <c r="J21" i="16"/>
  <c r="I21" i="16"/>
  <c r="H21" i="16"/>
  <c r="G21" i="16"/>
  <c r="J20" i="16"/>
  <c r="I20" i="16"/>
  <c r="H20" i="16"/>
  <c r="G20" i="16"/>
  <c r="F20" i="16"/>
  <c r="E20" i="16"/>
  <c r="B18" i="16"/>
  <c r="B33" i="16" s="1"/>
</calcChain>
</file>

<file path=xl/sharedStrings.xml><?xml version="1.0" encoding="utf-8"?>
<sst xmlns="http://schemas.openxmlformats.org/spreadsheetml/2006/main" count="38" uniqueCount="33">
  <si>
    <t>当期純利益</t>
    <rPh sb="0" eb="2">
      <t>トウキ</t>
    </rPh>
    <rPh sb="2" eb="5">
      <t>ジュンリエキ</t>
    </rPh>
    <phoneticPr fontId="1"/>
  </si>
  <si>
    <t>売上総利益</t>
    <rPh sb="0" eb="2">
      <t>ウリアゲ</t>
    </rPh>
    <rPh sb="2" eb="5">
      <t>ソウリエキ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</si>
  <si>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</si>
  <si>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</si>
  <si>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</si>
  <si>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</si>
  <si>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</si>
  <si>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</si>
  <si>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</si>
  <si>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</si>
  <si>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</si>
  <si>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</si>
  <si>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</si>
  <si>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</si>
  <si>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</si>
  <si>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</si>
  <si>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</si>
  <si>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支払利息</t>
    <rPh sb="0" eb="2">
      <t>シハライ</t>
    </rPh>
    <rPh sb="2" eb="4">
      <t>リソク</t>
    </rPh>
    <phoneticPr fontId="1"/>
  </si>
  <si>
    <t>法人税等</t>
    <rPh sb="0" eb="3">
      <t>ホウジンゼイ</t>
    </rPh>
    <rPh sb="3" eb="4">
      <t>ナド</t>
    </rPh>
    <phoneticPr fontId="1"/>
  </si>
  <si>
    <t>EBIT</t>
    <phoneticPr fontId="1"/>
  </si>
  <si>
    <t>EBT</t>
    <phoneticPr fontId="1"/>
  </si>
  <si>
    <t>売上高</t>
    <rPh sb="0" eb="3">
      <t>ウリアゲダカ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</si>
  <si>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</si>
  <si>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貢献利益</t>
    <rPh sb="0" eb="2">
      <t>コウケン</t>
    </rPh>
    <rPh sb="2" eb="4">
      <t>リエキ</t>
    </rPh>
    <phoneticPr fontId="1"/>
  </si>
  <si>
    <t>総合レバレッジ</t>
    <rPh sb="0" eb="2">
      <t>ソウゴウ</t>
    </rPh>
    <phoneticPr fontId="1"/>
  </si>
  <si>
    <t>DFL1</t>
    <phoneticPr fontId="1"/>
  </si>
  <si>
    <t>DOL1</t>
    <phoneticPr fontId="1"/>
  </si>
  <si>
    <t>DTL1</t>
    <phoneticPr fontId="1"/>
  </si>
  <si>
    <t>DFL2</t>
    <phoneticPr fontId="1"/>
  </si>
  <si>
    <t>DOL2</t>
    <phoneticPr fontId="1"/>
  </si>
  <si>
    <t>DTL2</t>
    <phoneticPr fontId="1"/>
  </si>
  <si>
    <t>※DTL１：（Δ当期純利益の前年増加率÷ΔEBITの前年増加率）×（ΔEBITの前年増加率÷Δ売上高の前年増加率）（％）</t>
    <rPh sb="40" eb="42">
      <t>ゼンネン</t>
    </rPh>
    <rPh sb="42" eb="44">
      <t>ゾウカ</t>
    </rPh>
    <rPh sb="44" eb="45">
      <t>リツ</t>
    </rPh>
    <rPh sb="47" eb="49">
      <t>ウリアゲ</t>
    </rPh>
    <rPh sb="49" eb="50">
      <t>ダカ</t>
    </rPh>
    <rPh sb="51" eb="53">
      <t>ゼンネン</t>
    </rPh>
    <rPh sb="53" eb="55">
      <t>ゾウカ</t>
    </rPh>
    <rPh sb="55" eb="56">
      <t>リツ</t>
    </rPh>
    <phoneticPr fontId="1"/>
  </si>
  <si>
    <t>※DTL2：（貢献利益÷EBIT）×（EBIT÷EBT）</t>
    <rPh sb="7" eb="9">
      <t>コウケン</t>
    </rPh>
    <rPh sb="9" eb="11">
      <t>リエキ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</si>
</sst>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3" fontId="0" fillId="0" borderId="0" xfId="0" applyNumberForma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1" xfId="0" applyNumberFormat="1" applyBorder="1"/>
    <xf numFmtId="178" fontId="0" fillId="0" borderId="0" xfId="0" applyNumberFormat="1" applyBorder="1"/>
    <xf numFmtId="0" fontId="0" fillId="0" borderId="0" xfId="0" applyFill="1"/>
    <xf numFmtId="40" fontId="0" fillId="0" borderId="12" xfId="1" applyNumberFormat="1" applyFont="1" applyBorder="1" applyAlignment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wrapText="1"/>
    </xf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2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altLang="ja-JP" b="1">
                <a:latin typeface="+mj-lt"/>
              </a:rPr>
              <a:t>DTL</a:t>
            </a:r>
            <a:r>
              <a:rPr lang="ja-JP" altLang="en-US" b="1">
                <a:latin typeface="+mj-lt"/>
              </a:rPr>
              <a:t>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28500000000002"/>
          <c:y val="0.15208250000000001"/>
          <c:w val="0.82074868421052627"/>
          <c:h val="0.646426388888888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'総合レバレッジ '!$D$21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'!$E$21:$J$21</c:f>
              <c:numCache>
                <c:formatCode>#,##0</c:formatCode>
                <c:ptCount val="6"/>
                <c:pt idx="0">
                  <c:v>272345.21000000002</c:v>
                </c:pt>
                <c:pt idx="1">
                  <c:v>284031.18</c:v>
                </c:pt>
                <c:pt idx="2">
                  <c:v>275971.93</c:v>
                </c:pt>
                <c:pt idx="3">
                  <c:v>293795.09999999998</c:v>
                </c:pt>
                <c:pt idx="4">
                  <c:v>302256.81</c:v>
                </c:pt>
                <c:pt idx="5">
                  <c:v>299299.92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A-4736-8F8B-43C40365DA55}"/>
            </c:ext>
          </c:extLst>
        </c:ser>
        <c:ser>
          <c:idx val="3"/>
          <c:order val="1"/>
          <c:tx>
            <c:strRef>
              <c:f>'総合レバレッジ '!$D$23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'!$E$23:$J$23</c:f>
              <c:numCache>
                <c:formatCode>#,##0</c:formatCode>
                <c:ptCount val="6"/>
                <c:pt idx="0">
                  <c:v>32242.44</c:v>
                </c:pt>
                <c:pt idx="1">
                  <c:v>33478.83</c:v>
                </c:pt>
                <c:pt idx="2">
                  <c:v>25852.38</c:v>
                </c:pt>
                <c:pt idx="3">
                  <c:v>31180.98</c:v>
                </c:pt>
                <c:pt idx="4">
                  <c:v>26736.09</c:v>
                </c:pt>
                <c:pt idx="5">
                  <c:v>28579.759999999998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2A-4736-8F8B-43C40365DA55}"/>
            </c:ext>
          </c:extLst>
        </c:ser>
        <c:ser>
          <c:idx val="4"/>
          <c:order val="2"/>
          <c:tx>
            <c:strRef>
              <c:f>'総合レバレッジ '!$D$25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'!$E$25:$J$25</c:f>
              <c:numCache>
                <c:formatCode>#,##0</c:formatCode>
                <c:ptCount val="6"/>
                <c:pt idx="0">
                  <c:v>23079.040000000001</c:v>
                </c:pt>
                <c:pt idx="1">
                  <c:v>24342.11</c:v>
                </c:pt>
                <c:pt idx="2">
                  <c:v>19269.849999999999</c:v>
                </c:pt>
                <c:pt idx="3">
                  <c:v>25861.06</c:v>
                </c:pt>
                <c:pt idx="4">
                  <c:v>19855.87</c:v>
                </c:pt>
                <c:pt idx="5">
                  <c:v>21423.29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2A-4736-8F8B-43C40365D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97855"/>
        <c:axId val="733754783"/>
      </c:barChart>
      <c:lineChart>
        <c:grouping val="standard"/>
        <c:varyColors val="0"/>
        <c:ser>
          <c:idx val="5"/>
          <c:order val="3"/>
          <c:tx>
            <c:strRef>
              <c:f>'総合レバレッジ '!$D$26</c:f>
              <c:strCache>
                <c:ptCount val="1"/>
                <c:pt idx="0">
                  <c:v>DFL1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'!$E$26:$J$26</c:f>
              <c:numCache>
                <c:formatCode>#,##0.00_);[Red]\(#,##0.00\)</c:formatCode>
                <c:ptCount val="6"/>
                <c:pt idx="1">
                  <c:v>1.4271909946445531</c:v>
                </c:pt>
                <c:pt idx="2">
                  <c:v>0.91472622666809311</c:v>
                </c:pt>
                <c:pt idx="3">
                  <c:v>1.6594884160291916</c:v>
                </c:pt>
                <c:pt idx="4">
                  <c:v>1.6289553253666518</c:v>
                </c:pt>
                <c:pt idx="5">
                  <c:v>1.1447513616173279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2A-4736-8F8B-43C40365DA55}"/>
            </c:ext>
          </c:extLst>
        </c:ser>
        <c:ser>
          <c:idx val="6"/>
          <c:order val="4"/>
          <c:tx>
            <c:strRef>
              <c:f>'総合レバレッジ '!$D$27</c:f>
              <c:strCache>
                <c:ptCount val="1"/>
                <c:pt idx="0">
                  <c:v>DOL1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'!$E$27:$J$27</c:f>
              <c:numCache>
                <c:formatCode>#,##0.00_);[Red]\(#,##0.00\)</c:formatCode>
                <c:ptCount val="6"/>
                <c:pt idx="1">
                  <c:v>0.89368106782847634</c:v>
                </c:pt>
                <c:pt idx="2">
                  <c:v>8.0282991242635866</c:v>
                </c:pt>
                <c:pt idx="3">
                  <c:v>3.1914831133738901</c:v>
                </c:pt>
                <c:pt idx="4">
                  <c:v>-4.9494582836677727</c:v>
                </c:pt>
                <c:pt idx="5">
                  <c:v>-7.0489790602154381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2A-4736-8F8B-43C40365DA55}"/>
            </c:ext>
          </c:extLst>
        </c:ser>
        <c:ser>
          <c:idx val="7"/>
          <c:order val="5"/>
          <c:tx>
            <c:strRef>
              <c:f>'総合レバレッジ '!$D$28</c:f>
              <c:strCache>
                <c:ptCount val="1"/>
                <c:pt idx="0">
                  <c:v>DTL1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4853801169590643E-2"/>
                  <c:y val="4.938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2A-4736-8F8B-43C40365DA55}"/>
                </c:ext>
              </c:extLst>
            </c:dLbl>
            <c:dLbl>
              <c:idx val="2"/>
              <c:layout>
                <c:manualLayout>
                  <c:x val="-2.0423976608187136E-2"/>
                  <c:y val="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2A-4736-8F8B-43C40365DA55}"/>
                </c:ext>
              </c:extLst>
            </c:dLbl>
            <c:dLbl>
              <c:idx val="4"/>
              <c:layout>
                <c:manualLayout>
                  <c:x val="-1.1140350877192982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2A-4736-8F8B-43C40365DA55}"/>
                </c:ext>
              </c:extLst>
            </c:dLbl>
            <c:dLbl>
              <c:idx val="5"/>
              <c:layout>
                <c:manualLayout>
                  <c:x val="-1.8567251461988304E-3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2A-4736-8F8B-43C40365DA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'!$E$28:$J$28</c:f>
              <c:numCache>
                <c:formatCode>#,##0.00_);[Red]\(#,##0.00\)</c:formatCode>
                <c:ptCount val="6"/>
                <c:pt idx="1">
                  <c:v>1.2754535720891296</c:v>
                </c:pt>
                <c:pt idx="2">
                  <c:v>7.3436957645003869</c:v>
                </c:pt>
                <c:pt idx="3">
                  <c:v>5.2962292565967495</c:v>
                </c:pt>
                <c:pt idx="4">
                  <c:v>-8.0624464288607065</c:v>
                </c:pt>
                <c:pt idx="5">
                  <c:v>-8.0693283771936546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2A-4736-8F8B-43C40365D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3.5187777777777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  <c:majorUnit val="5"/>
      </c:valAx>
      <c:valAx>
        <c:axId val="733754783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92988888888888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9797855"/>
        <c:crosses val="max"/>
        <c:crossBetween val="between"/>
        <c:majorUnit val="80000"/>
      </c:valAx>
      <c:catAx>
        <c:axId val="1139797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7547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altLang="ja-JP" b="1">
                <a:latin typeface="+mj-lt"/>
              </a:rPr>
              <a:t>DTL</a:t>
            </a:r>
            <a:r>
              <a:rPr lang="ja-JP" altLang="en-US" b="1">
                <a:latin typeface="+mj-lt"/>
              </a:rPr>
              <a:t>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28500000000002"/>
          <c:y val="0.15208250000000001"/>
          <c:w val="0.82074868421052627"/>
          <c:h val="0.6464263888888889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'総合レバレッジ '!$D$22</c:f>
              <c:strCache>
                <c:ptCount val="1"/>
                <c:pt idx="0">
                  <c:v>貢献利益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'!$E$22:$J$22</c:f>
              <c:numCache>
                <c:formatCode>#,##0</c:formatCode>
                <c:ptCount val="6"/>
                <c:pt idx="0">
                  <c:v>53928.45</c:v>
                </c:pt>
                <c:pt idx="1">
                  <c:v>57976.53</c:v>
                </c:pt>
                <c:pt idx="2">
                  <c:v>48628.57</c:v>
                </c:pt>
                <c:pt idx="3">
                  <c:v>54903.57</c:v>
                </c:pt>
                <c:pt idx="4">
                  <c:v>54438.96</c:v>
                </c:pt>
                <c:pt idx="5">
                  <c:v>54076.28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6-4B36-AE36-C6C4059C69F9}"/>
            </c:ext>
          </c:extLst>
        </c:ser>
        <c:ser>
          <c:idx val="1"/>
          <c:order val="1"/>
          <c:tx>
            <c:strRef>
              <c:f>'総合レバレッジ '!$D$23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'!$E$23:$J$23</c:f>
              <c:numCache>
                <c:formatCode>#,##0</c:formatCode>
                <c:ptCount val="6"/>
                <c:pt idx="0">
                  <c:v>32242.44</c:v>
                </c:pt>
                <c:pt idx="1">
                  <c:v>33478.83</c:v>
                </c:pt>
                <c:pt idx="2">
                  <c:v>25852.38</c:v>
                </c:pt>
                <c:pt idx="3">
                  <c:v>31180.98</c:v>
                </c:pt>
                <c:pt idx="4">
                  <c:v>26736.09</c:v>
                </c:pt>
                <c:pt idx="5">
                  <c:v>28579.759999999998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86-4B36-AE36-C6C4059C69F9}"/>
            </c:ext>
          </c:extLst>
        </c:ser>
        <c:ser>
          <c:idx val="0"/>
          <c:order val="2"/>
          <c:tx>
            <c:strRef>
              <c:f>'総合レバレッジ '!$D$24</c:f>
              <c:strCache>
                <c:ptCount val="1"/>
                <c:pt idx="0">
                  <c:v>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'!$E$24:$J$24</c:f>
              <c:numCache>
                <c:formatCode>#,##0</c:formatCode>
                <c:ptCount val="6"/>
                <c:pt idx="0">
                  <c:v>32013.73</c:v>
                </c:pt>
                <c:pt idx="1">
                  <c:v>33124.800000000003</c:v>
                </c:pt>
                <c:pt idx="2">
                  <c:v>25558.85</c:v>
                </c:pt>
                <c:pt idx="3">
                  <c:v>30905.119999999999</c:v>
                </c:pt>
                <c:pt idx="4">
                  <c:v>26455.31</c:v>
                </c:pt>
                <c:pt idx="5">
                  <c:v>28257.59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86-4B36-AE36-C6C4059C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97855"/>
        <c:axId val="733754783"/>
      </c:barChart>
      <c:lineChart>
        <c:grouping val="standard"/>
        <c:varyColors val="0"/>
        <c:ser>
          <c:idx val="8"/>
          <c:order val="3"/>
          <c:tx>
            <c:strRef>
              <c:f>'総合レバレッジ '!$D$29</c:f>
              <c:strCache>
                <c:ptCount val="1"/>
                <c:pt idx="0">
                  <c:v>DFL2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'!$E$29:$J$29</c:f>
              <c:numCache>
                <c:formatCode>#,##0.00</c:formatCode>
                <c:ptCount val="6"/>
                <c:pt idx="0">
                  <c:v>1.0071441222250579</c:v>
                </c:pt>
                <c:pt idx="1">
                  <c:v>1.0106877626430952</c:v>
                </c:pt>
                <c:pt idx="2">
                  <c:v>1.0114844760229824</c:v>
                </c:pt>
                <c:pt idx="3">
                  <c:v>1.0089260290851483</c:v>
                </c:pt>
                <c:pt idx="4">
                  <c:v>1.0106133702458977</c:v>
                </c:pt>
                <c:pt idx="5">
                  <c:v>1.0114011846020838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86-4B36-AE36-C6C4059C69F9}"/>
            </c:ext>
          </c:extLst>
        </c:ser>
        <c:ser>
          <c:idx val="9"/>
          <c:order val="4"/>
          <c:tx>
            <c:strRef>
              <c:f>'総合レバレッジ '!$D$30</c:f>
              <c:strCache>
                <c:ptCount val="1"/>
                <c:pt idx="0">
                  <c:v>DOL2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'!$E$30:$J$30</c:f>
              <c:numCache>
                <c:formatCode>#,##0.00</c:formatCode>
                <c:ptCount val="6"/>
                <c:pt idx="0">
                  <c:v>1.6725920867031154</c:v>
                </c:pt>
                <c:pt idx="1">
                  <c:v>1.7317370409897836</c:v>
                </c:pt>
                <c:pt idx="2">
                  <c:v>1.8810094080312914</c:v>
                </c:pt>
                <c:pt idx="3">
                  <c:v>1.760803220424759</c:v>
                </c:pt>
                <c:pt idx="4">
                  <c:v>2.0361601116692829</c:v>
                </c:pt>
                <c:pt idx="5">
                  <c:v>1.8921180583741781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C86-4B36-AE36-C6C4059C69F9}"/>
            </c:ext>
          </c:extLst>
        </c:ser>
        <c:ser>
          <c:idx val="10"/>
          <c:order val="5"/>
          <c:tx>
            <c:strRef>
              <c:f>'総合レバレッジ '!$D$31</c:f>
              <c:strCache>
                <c:ptCount val="1"/>
                <c:pt idx="0">
                  <c:v>DTL2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629183579404373E-2"/>
                  <c:y val="-4.586111111111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2345332084392698E-3"/>
                  <c:y val="-3.880555555555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18964568744467E-3"/>
                  <c:y val="-3.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22368421052699E-2"/>
                  <c:y val="-5.64444444444444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677923976608186E-2"/>
                      <c:h val="4.88950000000000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C86-4B36-AE36-C6C4059C69F9}"/>
                </c:ext>
              </c:extLst>
            </c:dLbl>
            <c:dLbl>
              <c:idx val="4"/>
              <c:layout>
                <c:manualLayout>
                  <c:x val="-1.0249044709101049E-2"/>
                  <c:y val="-3.1750000000000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53059161128209E-3"/>
                  <c:y val="-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'総合レバレッジ '!$E$20:$J$20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'総合レバレッジ '!$E$31:$J$31</c:f>
              <c:numCache>
                <c:formatCode>#,##0.00</c:formatCode>
                <c:ptCount val="6"/>
                <c:pt idx="0">
                  <c:v>1.6845412890031872</c:v>
                </c:pt>
                <c:pt idx="1">
                  <c:v>1.7502454354441386</c:v>
                </c:pt>
                <c:pt idx="2">
                  <c:v>1.902611815476831</c:v>
                </c:pt>
                <c:pt idx="3">
                  <c:v>1.7765202011834931</c:v>
                </c:pt>
                <c:pt idx="4">
                  <c:v>2.0577706328143575</c:v>
                </c:pt>
                <c:pt idx="5">
                  <c:v>1.9136904456466386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C86-4B36-AE36-C6C4059C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2.4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3.5187777777777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  <c:majorUnit val="0.4"/>
      </c:valAx>
      <c:valAx>
        <c:axId val="733754783"/>
        <c:scaling>
          <c:orientation val="minMax"/>
          <c:max val="6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92988888888888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9797855"/>
        <c:crosses val="max"/>
        <c:crossBetween val="between"/>
        <c:majorUnit val="15000"/>
      </c:valAx>
      <c:catAx>
        <c:axId val="1139797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7547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61911</xdr:colOff>
      <xdr:row>33</xdr:row>
      <xdr:rowOff>47623</xdr:rowOff>
    </xdr:from>
    <xdr:to>
      <xdr:col>10</xdr:col>
      <xdr:colOff>353474</xdr:colOff>
      <xdr:row>51</xdr:row>
      <xdr:rowOff>47173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5C66BA-90D3-4F2B-952F-9B57E2D02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61911</xdr:colOff>
      <xdr:row>54</xdr:row>
      <xdr:rowOff>66675</xdr:rowOff>
    </xdr:from>
    <xdr:to>
      <xdr:col>10</xdr:col>
      <xdr:colOff>353474</xdr:colOff>
      <xdr:row>72</xdr:row>
      <xdr:rowOff>66225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2B0A79B-3FFC-48E4-B970-923866FAE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0439-583C-4D3E-991D-9C44C6FEBBD3}">
  <dimension ref="A1:M105"/>
  <sheetViews>
    <sheetView showGridLines="0" tabSelected="1" workbookViewId="0">
      <selection activeCell="E9" sqref="E9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2" customFormat="1" ht="15" x14ac:dyDescent="0.45">
      <c r="A1" s="2" t="s">
        <v>2</v>
      </c>
    </row>
    <row r="2" spans="1:12" s="2" customFormat="1" ht="15" x14ac:dyDescent="0.45">
      <c r="A2" s="2" t="s">
        <v>24</v>
      </c>
    </row>
    <row r="3" spans="1:12" s="2" customFormat="1" ht="15" x14ac:dyDescent="0.45">
      <c r="A3" s="2" t="s">
        <v>15</v>
      </c>
    </row>
    <row r="4" spans="1:12" s="2" customFormat="1" ht="15" x14ac:dyDescent="0.45">
      <c r="A4" s="2" t="s">
        <v>7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3">
        <v>1</v>
      </c>
      <c r="C7" s="3" t="s">
        <v>3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6</v>
      </c>
      <c r="D9" t="s">
        <v>16</v>
      </c>
      <c r="E9" s="6" t="s">
        <v>10</v>
      </c>
      <c r="F9" s="7" t="s">
        <v>11</v>
      </c>
      <c r="G9" s="7" t="s">
        <v>12</v>
      </c>
      <c r="H9" s="7" t="s">
        <v>13</v>
      </c>
      <c r="I9" s="7" t="s">
        <v>9</v>
      </c>
      <c r="J9" s="8" t="s">
        <v>8</v>
      </c>
    </row>
    <row r="10" spans="1:12" ht="16.05" customHeight="1" x14ac:dyDescent="0.45">
      <c r="C10" t="s">
        <v>21</v>
      </c>
      <c r="D10" t="s">
        <v>7</v>
      </c>
      <c r="E10" s="9">
        <v>27234521</v>
      </c>
      <c r="F10" s="10">
        <v>28403118</v>
      </c>
      <c r="G10" s="10">
        <v>27597193</v>
      </c>
      <c r="H10" s="10">
        <v>29379510</v>
      </c>
      <c r="I10" s="10">
        <v>30225681</v>
      </c>
      <c r="J10" s="11">
        <v>29929992</v>
      </c>
    </row>
    <row r="11" spans="1:12" ht="16.05" customHeight="1" x14ac:dyDescent="0.45">
      <c r="C11" t="s">
        <v>1</v>
      </c>
      <c r="D11" t="s">
        <v>7</v>
      </c>
      <c r="E11" s="9">
        <v>5392845</v>
      </c>
      <c r="F11" s="10">
        <v>5797653</v>
      </c>
      <c r="G11" s="10">
        <v>4862857</v>
      </c>
      <c r="H11" s="10">
        <v>5490357</v>
      </c>
      <c r="I11" s="10">
        <v>5443896</v>
      </c>
      <c r="J11" s="11">
        <v>5407628</v>
      </c>
    </row>
    <row r="12" spans="1:12" ht="16.05" customHeight="1" x14ac:dyDescent="0.45">
      <c r="C12" t="s">
        <v>0</v>
      </c>
      <c r="D12" t="s">
        <v>7</v>
      </c>
      <c r="E12" s="9">
        <v>2307904</v>
      </c>
      <c r="F12" s="10">
        <v>2434211</v>
      </c>
      <c r="G12" s="10">
        <v>1926985</v>
      </c>
      <c r="H12" s="10">
        <v>2586106</v>
      </c>
      <c r="I12" s="10">
        <v>1985587</v>
      </c>
      <c r="J12" s="11">
        <v>2142329</v>
      </c>
    </row>
    <row r="13" spans="1:12" ht="16.05" customHeight="1" x14ac:dyDescent="0.45">
      <c r="C13" t="s">
        <v>18</v>
      </c>
      <c r="D13" t="s">
        <v>7</v>
      </c>
      <c r="E13" s="9">
        <v>893469</v>
      </c>
      <c r="F13" s="10">
        <v>878269</v>
      </c>
      <c r="G13" s="10">
        <v>628900</v>
      </c>
      <c r="H13" s="10">
        <v>504406</v>
      </c>
      <c r="I13" s="10">
        <v>659944</v>
      </c>
      <c r="J13" s="11">
        <v>683430</v>
      </c>
    </row>
    <row r="14" spans="1:12" ht="16.05" customHeight="1" thickBot="1" x14ac:dyDescent="0.5">
      <c r="C14" t="s">
        <v>17</v>
      </c>
      <c r="D14" t="s">
        <v>7</v>
      </c>
      <c r="E14" s="12">
        <v>22871</v>
      </c>
      <c r="F14" s="13">
        <v>35403</v>
      </c>
      <c r="G14" s="14">
        <v>29353</v>
      </c>
      <c r="H14" s="13">
        <v>27586</v>
      </c>
      <c r="I14" s="14">
        <v>28078</v>
      </c>
      <c r="J14" s="15">
        <v>32217</v>
      </c>
      <c r="L14" s="4"/>
    </row>
    <row r="15" spans="1:12" s="23" customFormat="1" ht="16.05" customHeight="1" thickBot="1" x14ac:dyDescent="0.5">
      <c r="E15" s="27"/>
      <c r="F15" s="27"/>
      <c r="G15" s="28"/>
      <c r="H15" s="27"/>
      <c r="I15" s="28"/>
      <c r="J15" s="27"/>
      <c r="L15" s="29"/>
    </row>
    <row r="16" spans="1:12" s="23" customFormat="1" ht="16.05" customHeight="1" thickBot="1" x14ac:dyDescent="0.5">
      <c r="D16" s="31" t="s">
        <v>22</v>
      </c>
      <c r="E16" s="30">
        <v>100</v>
      </c>
      <c r="F16" s="27"/>
      <c r="G16" s="28"/>
      <c r="H16" s="27"/>
      <c r="I16" s="28"/>
      <c r="J16" s="27"/>
      <c r="L16" s="29"/>
    </row>
    <row r="17" spans="2:11" ht="16.05" customHeight="1" x14ac:dyDescent="0.45">
      <c r="F17" s="25"/>
      <c r="G17" s="25"/>
      <c r="H17" s="25"/>
      <c r="I17" s="25"/>
      <c r="J17" s="25"/>
    </row>
    <row r="18" spans="2:11" ht="16.05" customHeight="1" x14ac:dyDescent="0.45">
      <c r="B18" s="3">
        <f>MAX($B$7:B17)+1</f>
        <v>2</v>
      </c>
      <c r="C18" s="3" t="s">
        <v>4</v>
      </c>
      <c r="D18" s="2"/>
      <c r="E18" s="2"/>
      <c r="F18" s="26"/>
      <c r="G18" s="26"/>
      <c r="H18" s="26"/>
      <c r="I18" s="26"/>
      <c r="J18" s="26"/>
      <c r="K18" s="2"/>
    </row>
    <row r="19" spans="2:11" ht="16.05" customHeight="1" x14ac:dyDescent="0.45">
      <c r="F19" s="25"/>
      <c r="G19" s="25"/>
      <c r="H19" s="25"/>
      <c r="I19" s="25"/>
      <c r="J19" s="25"/>
    </row>
    <row r="20" spans="2:11" ht="16.05" customHeight="1" x14ac:dyDescent="0.45">
      <c r="C20" s="17"/>
      <c r="D20" s="20" t="s">
        <v>14</v>
      </c>
      <c r="E20" s="16" t="str">
        <f t="shared" ref="E20:J20" si="0">E9</f>
        <v>FY14</v>
      </c>
      <c r="F20" s="16" t="str">
        <f t="shared" si="0"/>
        <v>FY15</v>
      </c>
      <c r="G20" s="16" t="str">
        <f t="shared" si="0"/>
        <v>FY16</v>
      </c>
      <c r="H20" s="16" t="str">
        <f t="shared" si="0"/>
        <v>FY17</v>
      </c>
      <c r="I20" s="16" t="str">
        <f t="shared" si="0"/>
        <v>FY18</v>
      </c>
      <c r="J20" s="16" t="str">
        <f t="shared" si="0"/>
        <v>FY19</v>
      </c>
      <c r="K20" s="22"/>
    </row>
    <row r="21" spans="2:11" ht="16.05" customHeight="1" x14ac:dyDescent="0.45">
      <c r="C21" s="1"/>
      <c r="D21" s="1" t="str">
        <f>C10</f>
        <v>売上高</v>
      </c>
      <c r="E21" s="5">
        <f>E10/$E$16</f>
        <v>272345.21000000002</v>
      </c>
      <c r="F21" s="5">
        <f>F10/$E$16</f>
        <v>284031.18</v>
      </c>
      <c r="G21" s="5">
        <f t="shared" ref="G21:J21" si="1">G10/$E$16</f>
        <v>275971.93</v>
      </c>
      <c r="H21" s="5">
        <f t="shared" si="1"/>
        <v>293795.09999999998</v>
      </c>
      <c r="I21" s="5">
        <f t="shared" si="1"/>
        <v>302256.81</v>
      </c>
      <c r="J21" s="5">
        <f t="shared" si="1"/>
        <v>299299.92</v>
      </c>
      <c r="K21" s="22"/>
    </row>
    <row r="22" spans="2:11" ht="16.05" customHeight="1" x14ac:dyDescent="0.45">
      <c r="C22" s="19"/>
      <c r="D22" s="19" t="s">
        <v>23</v>
      </c>
      <c r="E22" s="18">
        <f>E11/$E$16</f>
        <v>53928.45</v>
      </c>
      <c r="F22" s="18">
        <f t="shared" ref="F22:J22" si="2">F11/$E$16</f>
        <v>57976.53</v>
      </c>
      <c r="G22" s="18">
        <f t="shared" si="2"/>
        <v>48628.57</v>
      </c>
      <c r="H22" s="18">
        <f t="shared" si="2"/>
        <v>54903.57</v>
      </c>
      <c r="I22" s="18">
        <f t="shared" si="2"/>
        <v>54438.96</v>
      </c>
      <c r="J22" s="18">
        <f t="shared" si="2"/>
        <v>54076.28</v>
      </c>
      <c r="K22" s="22"/>
    </row>
    <row r="23" spans="2:11" ht="16.05" customHeight="1" x14ac:dyDescent="0.45">
      <c r="C23" s="19"/>
      <c r="D23" s="19" t="s">
        <v>19</v>
      </c>
      <c r="E23" s="18">
        <f>(E12+E13+E14)/$E$16</f>
        <v>32242.44</v>
      </c>
      <c r="F23" s="18">
        <f t="shared" ref="F23:J23" si="3">(F12+F13+F14)/$E$16</f>
        <v>33478.83</v>
      </c>
      <c r="G23" s="18">
        <f t="shared" si="3"/>
        <v>25852.38</v>
      </c>
      <c r="H23" s="18">
        <f t="shared" si="3"/>
        <v>31180.98</v>
      </c>
      <c r="I23" s="18">
        <f t="shared" si="3"/>
        <v>26736.09</v>
      </c>
      <c r="J23" s="18">
        <f t="shared" si="3"/>
        <v>28579.759999999998</v>
      </c>
      <c r="K23" s="22"/>
    </row>
    <row r="24" spans="2:11" ht="16.05" customHeight="1" x14ac:dyDescent="0.45">
      <c r="C24" s="19"/>
      <c r="D24" s="19" t="s">
        <v>20</v>
      </c>
      <c r="E24" s="18">
        <f>(E12+E13)/$E$16</f>
        <v>32013.73</v>
      </c>
      <c r="F24" s="18">
        <f>(F12+F13)/$E$16</f>
        <v>33124.800000000003</v>
      </c>
      <c r="G24" s="18">
        <f>(G12+G13)/$E$16</f>
        <v>25558.85</v>
      </c>
      <c r="H24" s="18">
        <f>(H12+H13)/$E$16</f>
        <v>30905.119999999999</v>
      </c>
      <c r="I24" s="18">
        <f>(I12+I13)/$E$16</f>
        <v>26455.31</v>
      </c>
      <c r="J24" s="18">
        <f>(J12+J13)/$E$16</f>
        <v>28257.59</v>
      </c>
      <c r="K24" s="22"/>
    </row>
    <row r="25" spans="2:11" ht="16.05" customHeight="1" x14ac:dyDescent="0.45">
      <c r="C25" s="19"/>
      <c r="D25" s="32" t="str">
        <f>C12</f>
        <v>当期純利益</v>
      </c>
      <c r="E25" s="18">
        <f>E12/$E$16</f>
        <v>23079.040000000001</v>
      </c>
      <c r="F25" s="18">
        <f t="shared" ref="F25:J25" si="4">F12/$E$16</f>
        <v>24342.11</v>
      </c>
      <c r="G25" s="18">
        <f t="shared" si="4"/>
        <v>19269.849999999999</v>
      </c>
      <c r="H25" s="18">
        <f t="shared" si="4"/>
        <v>25861.06</v>
      </c>
      <c r="I25" s="18">
        <f t="shared" si="4"/>
        <v>19855.87</v>
      </c>
      <c r="J25" s="18">
        <f t="shared" si="4"/>
        <v>21423.29</v>
      </c>
      <c r="K25" s="22"/>
    </row>
    <row r="26" spans="2:11" ht="16.05" customHeight="1" x14ac:dyDescent="0.45">
      <c r="C26" s="19"/>
      <c r="D26" s="19" t="s">
        <v>25</v>
      </c>
      <c r="E26" s="18"/>
      <c r="F26" s="24">
        <f>((F25-E25)/E25)/((F23-E23)/E23)</f>
        <v>1.4271909946445531</v>
      </c>
      <c r="G26" s="24">
        <f t="shared" ref="G26:J26" si="5">((G25-F25)/F25)/((G23-F23)/F23)</f>
        <v>0.91472622666809311</v>
      </c>
      <c r="H26" s="24">
        <f t="shared" si="5"/>
        <v>1.6594884160291916</v>
      </c>
      <c r="I26" s="24">
        <f t="shared" si="5"/>
        <v>1.6289553253666518</v>
      </c>
      <c r="J26" s="24">
        <f t="shared" si="5"/>
        <v>1.1447513616173279</v>
      </c>
      <c r="K26" s="22"/>
    </row>
    <row r="27" spans="2:11" ht="16.05" customHeight="1" x14ac:dyDescent="0.45">
      <c r="C27" s="19"/>
      <c r="D27" s="19" t="s">
        <v>26</v>
      </c>
      <c r="E27" s="18"/>
      <c r="F27" s="24">
        <f>((F23-E23)/E23)/((F21-E21)/E21)</f>
        <v>0.89368106782847634</v>
      </c>
      <c r="G27" s="24">
        <f t="shared" ref="G27:J27" si="6">((G23-F23)/F23)/((G21-F21)/F21)</f>
        <v>8.0282991242635866</v>
      </c>
      <c r="H27" s="24">
        <f t="shared" si="6"/>
        <v>3.1914831133738901</v>
      </c>
      <c r="I27" s="24">
        <f t="shared" si="6"/>
        <v>-4.9494582836677727</v>
      </c>
      <c r="J27" s="24">
        <f t="shared" si="6"/>
        <v>-7.0489790602154381</v>
      </c>
      <c r="K27" s="22"/>
    </row>
    <row r="28" spans="2:11" ht="16.05" customHeight="1" x14ac:dyDescent="0.45">
      <c r="C28" s="19"/>
      <c r="D28" s="19" t="s">
        <v>27</v>
      </c>
      <c r="E28" s="18"/>
      <c r="F28" s="24">
        <f>F26*F27</f>
        <v>1.2754535720891296</v>
      </c>
      <c r="G28" s="24">
        <f t="shared" ref="G28:J28" si="7">G26*G27</f>
        <v>7.3436957645003869</v>
      </c>
      <c r="H28" s="24">
        <f t="shared" si="7"/>
        <v>5.2962292565967495</v>
      </c>
      <c r="I28" s="24">
        <f t="shared" si="7"/>
        <v>-8.0624464288607065</v>
      </c>
      <c r="J28" s="24">
        <f t="shared" si="7"/>
        <v>-8.0693283771936546</v>
      </c>
      <c r="K28" s="22"/>
    </row>
    <row r="29" spans="2:11" ht="16.05" customHeight="1" x14ac:dyDescent="0.45">
      <c r="C29" s="19"/>
      <c r="D29" s="19" t="s">
        <v>28</v>
      </c>
      <c r="E29" s="33">
        <f>E23/E24</f>
        <v>1.0071441222250579</v>
      </c>
      <c r="F29" s="33">
        <f t="shared" ref="F29:J29" si="8">F23/F24</f>
        <v>1.0106877626430952</v>
      </c>
      <c r="G29" s="33">
        <f t="shared" si="8"/>
        <v>1.0114844760229824</v>
      </c>
      <c r="H29" s="33">
        <f t="shared" si="8"/>
        <v>1.0089260290851483</v>
      </c>
      <c r="I29" s="33">
        <f t="shared" si="8"/>
        <v>1.0106133702458977</v>
      </c>
      <c r="J29" s="33">
        <f t="shared" si="8"/>
        <v>1.0114011846020838</v>
      </c>
      <c r="K29" s="22"/>
    </row>
    <row r="30" spans="2:11" ht="16.05" customHeight="1" x14ac:dyDescent="0.45">
      <c r="C30" s="19"/>
      <c r="D30" s="19" t="s">
        <v>29</v>
      </c>
      <c r="E30" s="33">
        <f>E22/E23</f>
        <v>1.6725920867031154</v>
      </c>
      <c r="F30" s="33">
        <f t="shared" ref="F30:J30" si="9">F22/F23</f>
        <v>1.7317370409897836</v>
      </c>
      <c r="G30" s="33">
        <f t="shared" si="9"/>
        <v>1.8810094080312914</v>
      </c>
      <c r="H30" s="33">
        <f t="shared" si="9"/>
        <v>1.760803220424759</v>
      </c>
      <c r="I30" s="33">
        <f t="shared" si="9"/>
        <v>2.0361601116692829</v>
      </c>
      <c r="J30" s="33">
        <f t="shared" si="9"/>
        <v>1.8921180583741781</v>
      </c>
      <c r="K30" s="22"/>
    </row>
    <row r="31" spans="2:11" ht="16.05" customHeight="1" x14ac:dyDescent="0.45">
      <c r="C31" s="20"/>
      <c r="D31" s="20" t="s">
        <v>30</v>
      </c>
      <c r="E31" s="21">
        <f>E29*E30</f>
        <v>1.6845412890031872</v>
      </c>
      <c r="F31" s="21">
        <f t="shared" ref="F31:J31" si="10">F29*F30</f>
        <v>1.7502454354441386</v>
      </c>
      <c r="G31" s="21">
        <f t="shared" si="10"/>
        <v>1.902611815476831</v>
      </c>
      <c r="H31" s="21">
        <f t="shared" si="10"/>
        <v>1.7765202011834931</v>
      </c>
      <c r="I31" s="21">
        <f t="shared" si="10"/>
        <v>2.0577706328143575</v>
      </c>
      <c r="J31" s="21">
        <f t="shared" si="10"/>
        <v>1.9136904456466386</v>
      </c>
      <c r="K31" s="22"/>
    </row>
    <row r="32" spans="2:11" ht="16.05" customHeight="1" x14ac:dyDescent="0.45"/>
    <row r="33" spans="2:11" ht="16.05" customHeight="1" x14ac:dyDescent="0.45">
      <c r="B33" s="3">
        <f>MAX($B$7:B32)+1</f>
        <v>3</v>
      </c>
      <c r="C33" s="3" t="s">
        <v>5</v>
      </c>
      <c r="D33" s="2"/>
      <c r="E33" s="2"/>
      <c r="F33" s="2"/>
      <c r="G33" s="2"/>
      <c r="H33" s="2"/>
      <c r="I33" s="2"/>
      <c r="J33" s="2"/>
      <c r="K33" s="2"/>
    </row>
    <row r="34" spans="2:11" ht="16.05" customHeight="1" x14ac:dyDescent="0.45"/>
    <row r="35" spans="2:11" ht="16.05" customHeight="1" x14ac:dyDescent="0.45"/>
    <row r="36" spans="2:11" ht="16.05" customHeight="1" x14ac:dyDescent="0.45"/>
    <row r="37" spans="2:11" ht="16.05" customHeight="1" x14ac:dyDescent="0.45"/>
    <row r="38" spans="2:11" ht="16.05" customHeight="1" x14ac:dyDescent="0.45"/>
    <row r="39" spans="2:11" ht="16.05" customHeight="1" x14ac:dyDescent="0.45"/>
    <row r="40" spans="2:11" ht="16.05" customHeight="1" x14ac:dyDescent="0.45"/>
    <row r="41" spans="2:11" ht="16.05" customHeight="1" x14ac:dyDescent="0.45"/>
    <row r="42" spans="2:11" ht="16.05" customHeight="1" x14ac:dyDescent="0.45"/>
    <row r="43" spans="2:11" ht="16.05" customHeight="1" x14ac:dyDescent="0.45"/>
    <row r="44" spans="2:11" ht="16.05" customHeight="1" x14ac:dyDescent="0.45"/>
    <row r="45" spans="2:11" ht="16.05" customHeight="1" x14ac:dyDescent="0.45"/>
    <row r="46" spans="2:11" ht="16.05" customHeight="1" x14ac:dyDescent="0.45"/>
    <row r="47" spans="2:11" ht="16.05" customHeight="1" x14ac:dyDescent="0.45"/>
    <row r="48" spans="2:11" ht="16.05" customHeight="1" x14ac:dyDescent="0.45"/>
    <row r="49" spans="3:3" ht="16.05" customHeight="1" x14ac:dyDescent="0.45"/>
    <row r="50" spans="3:3" ht="16.05" customHeight="1" x14ac:dyDescent="0.45"/>
    <row r="51" spans="3:3" ht="16.05" customHeight="1" x14ac:dyDescent="0.45"/>
    <row r="52" spans="3:3" ht="16.05" customHeight="1" x14ac:dyDescent="0.45"/>
    <row r="53" spans="3:3" ht="16.05" customHeight="1" x14ac:dyDescent="0.45">
      <c r="C53" t="s">
        <v>31</v>
      </c>
    </row>
    <row r="54" spans="3:3" ht="16.05" customHeight="1" x14ac:dyDescent="0.45"/>
    <row r="55" spans="3:3" ht="16.05" customHeight="1" x14ac:dyDescent="0.45"/>
    <row r="56" spans="3:3" ht="16.05" customHeight="1" x14ac:dyDescent="0.45"/>
    <row r="57" spans="3:3" ht="16.05" customHeight="1" x14ac:dyDescent="0.45"/>
    <row r="58" spans="3:3" ht="16.05" customHeight="1" x14ac:dyDescent="0.45"/>
    <row r="59" spans="3:3" ht="16.05" customHeight="1" x14ac:dyDescent="0.45"/>
    <row r="60" spans="3:3" ht="16.05" customHeight="1" x14ac:dyDescent="0.45"/>
    <row r="61" spans="3:3" ht="16.05" customHeight="1" x14ac:dyDescent="0.45"/>
    <row r="62" spans="3:3" ht="16.05" customHeight="1" x14ac:dyDescent="0.45"/>
    <row r="63" spans="3:3" ht="16.05" customHeight="1" x14ac:dyDescent="0.45"/>
    <row r="64" spans="3:3" ht="16.05" customHeight="1" x14ac:dyDescent="0.45"/>
    <row r="65" spans="3:3" ht="16.05" customHeight="1" x14ac:dyDescent="0.45"/>
    <row r="66" spans="3:3" ht="16.05" customHeight="1" x14ac:dyDescent="0.45"/>
    <row r="67" spans="3:3" ht="16.05" customHeight="1" x14ac:dyDescent="0.45"/>
    <row r="68" spans="3:3" ht="16.05" customHeight="1" x14ac:dyDescent="0.45"/>
    <row r="69" spans="3:3" ht="16.05" customHeight="1" x14ac:dyDescent="0.45"/>
    <row r="70" spans="3:3" ht="16.05" customHeight="1" x14ac:dyDescent="0.45"/>
    <row r="71" spans="3:3" ht="16.05" customHeight="1" x14ac:dyDescent="0.45"/>
    <row r="72" spans="3:3" ht="16.05" customHeight="1" x14ac:dyDescent="0.45"/>
    <row r="73" spans="3:3" ht="16.05" customHeight="1" x14ac:dyDescent="0.45"/>
    <row r="74" spans="3:3" ht="16.05" customHeight="1" x14ac:dyDescent="0.45">
      <c r="C74" t="s">
        <v>32</v>
      </c>
    </row>
    <row r="75" spans="3:3" ht="16.05" hidden="1" customHeight="1" x14ac:dyDescent="0.45"/>
    <row r="76" spans="3:3" ht="16.05" hidden="1" customHeight="1" x14ac:dyDescent="0.45"/>
    <row r="77" spans="3:3" ht="16.05" hidden="1" customHeight="1" x14ac:dyDescent="0.45"/>
    <row r="78" spans="3:3" ht="16.05" hidden="1" customHeight="1" x14ac:dyDescent="0.45"/>
    <row r="79" spans="3:3" ht="16.05" hidden="1" customHeight="1" x14ac:dyDescent="0.45"/>
    <row r="80" spans="3:3" ht="16.05" hidden="1" customHeight="1" x14ac:dyDescent="0.45"/>
    <row r="81" ht="16.05" hidden="1" customHeight="1" x14ac:dyDescent="0.45"/>
    <row r="82" ht="16.05" hidden="1" customHeight="1" x14ac:dyDescent="0.45"/>
    <row r="83" ht="16.05" hidden="1" customHeight="1" x14ac:dyDescent="0.45"/>
    <row r="84" ht="16.05" hidden="1" customHeight="1" x14ac:dyDescent="0.45"/>
    <row r="85" ht="16.05" hidden="1" customHeight="1" x14ac:dyDescent="0.45"/>
    <row r="86" ht="16.05" hidden="1" customHeight="1" x14ac:dyDescent="0.45"/>
    <row r="87" ht="16.05" hidden="1" customHeight="1" x14ac:dyDescent="0.45"/>
    <row r="88" ht="16.05" hidden="1" customHeight="1" x14ac:dyDescent="0.45"/>
    <row r="89" ht="16.05" hidden="1" customHeight="1" x14ac:dyDescent="0.45"/>
    <row r="90" ht="16.05" hidden="1" customHeight="1" x14ac:dyDescent="0.45"/>
    <row r="91" ht="16.05" hidden="1" customHeight="1" x14ac:dyDescent="0.45"/>
    <row r="92" ht="16.05" hidden="1" customHeight="1" x14ac:dyDescent="0.45"/>
    <row r="93" ht="16.05" hidden="1" customHeight="1" x14ac:dyDescent="0.45"/>
    <row r="94" ht="16.05" hidden="1" customHeight="1" x14ac:dyDescent="0.45"/>
    <row r="95" ht="16.05" hidden="1" customHeight="1" x14ac:dyDescent="0.45"/>
    <row r="96" ht="16.05" hidden="1" customHeight="1" x14ac:dyDescent="0.45"/>
    <row r="97" ht="16.05" hidden="1" customHeight="1" x14ac:dyDescent="0.45"/>
    <row r="98" ht="16.05" hidden="1" customHeight="1" x14ac:dyDescent="0.45"/>
    <row r="99" ht="16.05" hidden="1" customHeight="1" x14ac:dyDescent="0.45"/>
    <row r="100" ht="16.05" hidden="1" customHeight="1" x14ac:dyDescent="0.45"/>
    <row r="101" ht="16.05" hidden="1" customHeight="1" x14ac:dyDescent="0.45"/>
    <row r="102" ht="16.05" hidden="1" customHeight="1" x14ac:dyDescent="0.45"/>
    <row r="103" ht="16.05" hidden="1" customHeight="1" x14ac:dyDescent="0.45"/>
    <row r="104" ht="16.05" hidden="1" customHeight="1" x14ac:dyDescent="0.45"/>
    <row r="105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EDAC73E7-D158-40ED-A548-60AFCFCCA11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'!E25:J25</xm:f>
              <xm:sqref>K25</xm:sqref>
            </x14:sparkline>
          </x14:sparklines>
        </x14:sparklineGroup>
        <x14:sparklineGroup displayEmptyCellsAs="gap" high="1" low="1" xr2:uid="{A9109937-A66F-4C93-B062-D74844B0462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'!E31:J31</xm:f>
              <xm:sqref>K31</xm:sqref>
            </x14:sparkline>
          </x14:sparklines>
        </x14:sparklineGroup>
        <x14:sparklineGroup displayEmptyCellsAs="gap" high="1" low="1" xr2:uid="{C709B733-BD14-4F15-860C-8FD2E37FA91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'!E30:J30</xm:f>
              <xm:sqref>K30</xm:sqref>
            </x14:sparkline>
          </x14:sparklines>
        </x14:sparklineGroup>
        <x14:sparklineGroup displayEmptyCellsAs="gap" high="1" low="1" xr2:uid="{DC64D757-0857-44A8-A896-3F49401A2EF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'!E27:J27</xm:f>
              <xm:sqref>K27</xm:sqref>
            </x14:sparkline>
          </x14:sparklines>
        </x14:sparklineGroup>
        <x14:sparklineGroup displayEmptyCellsAs="gap" high="1" low="1" xr2:uid="{868D6619-4E4E-41F1-B3DF-67B4A87EBCD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'!E23:J23</xm:f>
              <xm:sqref>K23</xm:sqref>
            </x14:sparkline>
          </x14:sparklines>
        </x14:sparklineGroup>
        <x14:sparklineGroup displayEmptyCellsAs="gap" high="1" low="1" xr2:uid="{2817965F-D24F-4780-9D9D-5BF7BB53A64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'!E26:J26</xm:f>
              <xm:sqref>K26</xm:sqref>
            </x14:sparkline>
          </x14:sparklines>
        </x14:sparklineGroup>
        <x14:sparklineGroup displayEmptyCellsAs="gap" high="1" low="1" xr2:uid="{663EADFA-1C79-4A0A-90B8-EC2015B37C0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'!E22:J22</xm:f>
              <xm:sqref>K22</xm:sqref>
            </x14:sparkline>
          </x14:sparklines>
        </x14:sparklineGroup>
        <x14:sparklineGroup displayEmptyCellsAs="gap" high="1" low="1" xr2:uid="{3EE25AC4-649E-450F-B0C2-87BEE1E806E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'!E28:J28</xm:f>
              <xm:sqref>K28</xm:sqref>
            </x14:sparkline>
          </x14:sparklines>
        </x14:sparklineGroup>
        <x14:sparklineGroup displayEmptyCellsAs="gap" high="1" low="1" xr2:uid="{3DDC57D7-2498-40F9-B7E1-E13A6DAE04A1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'!E29:J29</xm:f>
              <xm:sqref>K29</xm:sqref>
            </x14:sparkline>
          </x14:sparklines>
        </x14:sparklineGroup>
        <x14:sparklineGroup displayEmptyCellsAs="gap" high="1" low="1" xr2:uid="{2297F09A-9446-4522-ACBB-056E1F337B7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'!E24:J24</xm:f>
              <xm:sqref>K24</xm:sqref>
            </x14:sparkline>
          </x14:sparklines>
        </x14:sparklineGroup>
        <x14:sparklineGroup displayEmptyCellsAs="gap" high="1" low="1" xr2:uid="{F34F1CC1-1CC3-47AB-B53A-3C91D0F2E1F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'総合レバレッジ '!E21:J21</xm:f>
              <xm:sqref>K21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総合レバレッジ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2020-07-15T04:38:09Z</dcterms:modified>
</cp:coreProperties>
</file>