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1" documentId="8_{4C45EE51-B140-4751-ABF2-9CE277B19583}" xr6:coauthVersionLast="45" xr6:coauthVersionMax="45" xr10:uidLastSave="{167BEEA1-DA7A-429A-97FC-54FBF663CC2F}"/>
  <bookViews>
    <workbookView xWindow="-98" yWindow="-98" windowWidth="20715" windowHeight="13276" tabRatio="807" xr2:uid="{00000000-000D-0000-FFFF-FFFF00000000}"/>
  </bookViews>
  <sheets>
    <sheet name="株価EBITDA倍率" sheetId="4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45" l="1"/>
  <c r="G24" i="45"/>
  <c r="H24" i="45"/>
  <c r="I24" i="45"/>
  <c r="J24" i="45"/>
  <c r="E24" i="45"/>
  <c r="F23" i="45"/>
  <c r="F25" i="45" s="1"/>
  <c r="G23" i="45"/>
  <c r="G25" i="45" s="1"/>
  <c r="H23" i="45"/>
  <c r="H25" i="45" s="1"/>
  <c r="I23" i="45"/>
  <c r="J23" i="45"/>
  <c r="J25" i="45" s="1"/>
  <c r="E23" i="45"/>
  <c r="E25" i="45" s="1"/>
  <c r="C23" i="45"/>
  <c r="J22" i="45"/>
  <c r="I22" i="45"/>
  <c r="H22" i="45"/>
  <c r="G22" i="45"/>
  <c r="F22" i="45"/>
  <c r="E22" i="45"/>
  <c r="B20" i="45"/>
  <c r="B27" i="45" s="1"/>
  <c r="I25" i="45" l="1"/>
</calcChain>
</file>

<file path=xl/sharedStrings.xml><?xml version="1.0" encoding="utf-8"?>
<sst xmlns="http://schemas.openxmlformats.org/spreadsheetml/2006/main" count="35" uniqueCount="28">
  <si>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</si>
  <si>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</si>
  <si>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</si>
  <si>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</si>
  <si>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</si>
  <si>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</si>
  <si>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</si>
  <si>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</si>
  <si>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</si>
  <si>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</si>
  <si>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</si>
  <si>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</si>
  <si>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</si>
  <si>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</si>
  <si>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</si>
  <si>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円</t>
    <rPh sb="0" eb="1">
      <t>エン</t>
    </rPh>
    <phoneticPr fontId="1"/>
  </si>
  <si>
    <t>億円</t>
    <rPh sb="0" eb="2">
      <t>オクエン</t>
    </rPh>
    <phoneticPr fontId="1"/>
  </si>
  <si>
    <t>倍</t>
    <rPh sb="0" eb="1">
      <t>バイ</t>
    </rPh>
    <phoneticPr fontId="1"/>
  </si>
  <si>
    <t>株価収益率（PER）</t>
    <rPh sb="0" eb="2">
      <t>カブカ</t>
    </rPh>
    <rPh sb="2" eb="4">
      <t>シュウエキ</t>
    </rPh>
    <rPh sb="4" eb="5">
      <t>リツ</t>
    </rPh>
    <phoneticPr fontId="1"/>
  </si>
  <si>
    <t>当期純利益</t>
    <rPh sb="0" eb="5">
      <t>トウキジュンリエキ</t>
    </rPh>
    <phoneticPr fontId="1"/>
  </si>
  <si>
    <t>減価償却費</t>
    <rPh sb="0" eb="5">
      <t>ゲンカショウキャクヒ</t>
    </rPh>
    <phoneticPr fontId="3"/>
  </si>
  <si>
    <t>支払利息</t>
    <rPh sb="0" eb="2">
      <t>シハライ</t>
    </rPh>
    <rPh sb="2" eb="4">
      <t>リソク</t>
    </rPh>
    <phoneticPr fontId="3"/>
  </si>
  <si>
    <t>法人税</t>
    <rPh sb="0" eb="3">
      <t>ホウジンゼイ</t>
    </rPh>
    <phoneticPr fontId="3"/>
  </si>
  <si>
    <t>特別利益</t>
    <rPh sb="0" eb="2">
      <t>トクベツ</t>
    </rPh>
    <rPh sb="2" eb="4">
      <t>リエキ</t>
    </rPh>
    <phoneticPr fontId="1"/>
  </si>
  <si>
    <t>特別損失</t>
    <rPh sb="0" eb="2">
      <t>トクベツ</t>
    </rPh>
    <rPh sb="2" eb="4">
      <t>ソンシツ</t>
    </rPh>
    <phoneticPr fontId="1"/>
  </si>
  <si>
    <t>時価総額</t>
    <rPh sb="0" eb="2">
      <t>ジカ</t>
    </rPh>
    <rPh sb="2" eb="4">
      <t>ソウガク</t>
    </rPh>
    <phoneticPr fontId="1"/>
  </si>
  <si>
    <t>EBITDA</t>
    <phoneticPr fontId="1"/>
  </si>
  <si>
    <t>株価EBITDA倍率</t>
    <rPh sb="0" eb="2">
      <t>カブカ</t>
    </rPh>
    <rPh sb="8" eb="10">
      <t>バイリツ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</si>
</sst>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80" formatCode="#,##0.000;[Red]\-#,##0.000"/>
  </numFmts>
  <fonts count="7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10"/>
      <color theme="1"/>
      <name val="Meiryo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38" fontId="5" fillId="3" borderId="6" xfId="1" applyFont="1" applyFill="1" applyBorder="1" applyAlignment="1"/>
    <xf numFmtId="0" fontId="0" fillId="0" borderId="0" xfId="0" applyFont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/>
    <xf numFmtId="0" fontId="0" fillId="0" borderId="12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38" fontId="0" fillId="0" borderId="12" xfId="1" applyFont="1" applyFill="1" applyBorder="1" applyAlignment="1"/>
    <xf numFmtId="38" fontId="5" fillId="3" borderId="5" xfId="1" applyFont="1" applyFill="1" applyBorder="1" applyAlignment="1"/>
    <xf numFmtId="38" fontId="5" fillId="3" borderId="1" xfId="1" applyFont="1" applyFill="1" applyBorder="1" applyAlignment="1"/>
    <xf numFmtId="38" fontId="5" fillId="3" borderId="1" xfId="1" applyFont="1" applyFill="1" applyBorder="1" applyAlignment="1">
      <alignment wrapText="1"/>
    </xf>
    <xf numFmtId="0" fontId="0" fillId="0" borderId="14" xfId="0" applyFont="1" applyFill="1" applyBorder="1" applyAlignment="1">
      <alignment horizontal="right"/>
    </xf>
    <xf numFmtId="38" fontId="5" fillId="3" borderId="15" xfId="1" applyFont="1" applyFill="1" applyBorder="1" applyAlignment="1"/>
    <xf numFmtId="38" fontId="5" fillId="3" borderId="16" xfId="1" applyFont="1" applyFill="1" applyBorder="1" applyAlignment="1"/>
    <xf numFmtId="38" fontId="5" fillId="3" borderId="16" xfId="1" applyFont="1" applyFill="1" applyBorder="1" applyAlignment="1">
      <alignment wrapText="1"/>
    </xf>
    <xf numFmtId="38" fontId="5" fillId="3" borderId="17" xfId="1" applyFont="1" applyFill="1" applyBorder="1" applyAlignment="1"/>
    <xf numFmtId="38" fontId="5" fillId="3" borderId="7" xfId="1" applyFont="1" applyFill="1" applyBorder="1" applyAlignment="1"/>
    <xf numFmtId="38" fontId="5" fillId="3" borderId="8" xfId="1" applyFont="1" applyFill="1" applyBorder="1" applyAlignment="1"/>
    <xf numFmtId="38" fontId="5" fillId="3" borderId="8" xfId="1" applyFont="1" applyFill="1" applyBorder="1" applyAlignment="1">
      <alignment wrapText="1"/>
    </xf>
    <xf numFmtId="38" fontId="5" fillId="3" borderId="9" xfId="1" applyFont="1" applyFill="1" applyBorder="1" applyAlignment="1"/>
    <xf numFmtId="0" fontId="0" fillId="0" borderId="12" xfId="0" applyFont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40" fontId="0" fillId="0" borderId="14" xfId="1" applyNumberFormat="1" applyFont="1" applyFill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株価</a:t>
            </a:r>
            <a:r>
              <a:rPr lang="en-US" altLang="ja-JP" b="1"/>
              <a:t>EBITDA</a:t>
            </a:r>
            <a:r>
              <a:rPr lang="ja-JP" altLang="en-US" b="1"/>
              <a:t>倍率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5331722222222222"/>
          <c:w val="0.8257526315789474"/>
          <c:h val="0.6673319444444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株価EBITDA倍率!$C$23:$D$23</c:f>
              <c:strCache>
                <c:ptCount val="2"/>
                <c:pt idx="0">
                  <c:v>時価総額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株価EBITDA倍率!$E$22:$J$22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株価EBITDA倍率!$E$23:$J$23</c:f>
              <c:numCache>
                <c:formatCode>#,##0</c:formatCode>
                <c:ptCount val="6"/>
                <c:pt idx="0">
                  <c:v>286530.71999999997</c:v>
                </c:pt>
                <c:pt idx="1">
                  <c:v>198677.61</c:v>
                </c:pt>
                <c:pt idx="2">
                  <c:v>197150.3</c:v>
                </c:pt>
                <c:pt idx="3">
                  <c:v>222699.57</c:v>
                </c:pt>
                <c:pt idx="4">
                  <c:v>211670.64</c:v>
                </c:pt>
                <c:pt idx="5">
                  <c:v>212127.46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1B-4D38-BAE4-C8A84B314436}"/>
            </c:ext>
          </c:extLst>
        </c:ser>
        <c:ser>
          <c:idx val="2"/>
          <c:order val="1"/>
          <c:tx>
            <c:strRef>
              <c:f>株価EBITDA倍率!$C$24:$D$24</c:f>
              <c:strCache>
                <c:ptCount val="2"/>
                <c:pt idx="0">
                  <c:v>EBITDA</c:v>
                </c:pt>
                <c:pt idx="1">
                  <c:v>億円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株価EBITDA倍率!$E$22:$J$22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株価EBITDA倍率!$E$24:$J$24</c:f>
              <c:numCache>
                <c:formatCode>#,##0_);[Red]\(#,##0\)</c:formatCode>
                <c:ptCount val="6"/>
                <c:pt idx="0">
                  <c:v>46333.19</c:v>
                </c:pt>
                <c:pt idx="1">
                  <c:v>49737.2</c:v>
                </c:pt>
                <c:pt idx="2">
                  <c:v>41961.88</c:v>
                </c:pt>
                <c:pt idx="3">
                  <c:v>48521.31</c:v>
                </c:pt>
                <c:pt idx="4">
                  <c:v>45168.27</c:v>
                </c:pt>
                <c:pt idx="5">
                  <c:v>44732.54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1B-4D38-BAE4-C8A84B314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106207"/>
        <c:axId val="1225839023"/>
      </c:barChart>
      <c:lineChart>
        <c:grouping val="standard"/>
        <c:varyColors val="0"/>
        <c:ser>
          <c:idx val="3"/>
          <c:order val="2"/>
          <c:tx>
            <c:strRef>
              <c:f>株価EBITDA倍率!$C$25:$D$25</c:f>
              <c:strCache>
                <c:ptCount val="2"/>
                <c:pt idx="0">
                  <c:v>株価EBITDA倍率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997076023391795E-2"/>
                  <c:y val="-4.2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140350877192982E-2"/>
                  <c:y val="-5.29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4269005847953894E-3"/>
                  <c:y val="-4.2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E1B-4D38-BAE4-C8A84B314436}"/>
                </c:ext>
              </c:extLst>
            </c:dLbl>
            <c:dLbl>
              <c:idx val="3"/>
              <c:layout>
                <c:manualLayout>
                  <c:x val="-9.2836257309941526E-3"/>
                  <c:y val="-3.5277777777777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E1B-4D38-BAE4-C8A84B314436}"/>
                </c:ext>
              </c:extLst>
            </c:dLbl>
            <c:dLbl>
              <c:idx val="4"/>
              <c:layout>
                <c:manualLayout>
                  <c:x val="-9.2836257309941526E-3"/>
                  <c:y val="-3.880555555555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E1B-4D38-BAE4-C8A84B314436}"/>
                </c:ext>
              </c:extLst>
            </c:dLbl>
            <c:dLbl>
              <c:idx val="5"/>
              <c:layout>
                <c:manualLayout>
                  <c:x val="-1.671052631578961E-2"/>
                  <c:y val="-4.2333333333333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株価EBITDA倍率!$E$22:$J$22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株価EBITDA倍率!$E$25:$J$25</c:f>
              <c:numCache>
                <c:formatCode>#,##0.00_);[Red]\(#,##0.00\)</c:formatCode>
                <c:ptCount val="6"/>
                <c:pt idx="0">
                  <c:v>6.1841353897713489</c:v>
                </c:pt>
                <c:pt idx="1">
                  <c:v>3.994547541880122</c:v>
                </c:pt>
                <c:pt idx="2">
                  <c:v>4.6983190457624877</c:v>
                </c:pt>
                <c:pt idx="3">
                  <c:v>4.5897270704356501</c:v>
                </c:pt>
                <c:pt idx="4">
                  <c:v>4.6862684800635499</c:v>
                </c:pt>
                <c:pt idx="5">
                  <c:v>4.7421286607020301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E1B-4D38-BAE4-C8A84B314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7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0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"/>
      </c:valAx>
      <c:valAx>
        <c:axId val="1225839023"/>
        <c:scaling>
          <c:orientation val="minMax"/>
          <c:max val="240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億円）</a:t>
                </a:r>
              </a:p>
            </c:rich>
          </c:tx>
          <c:layout>
            <c:manualLayout>
              <c:xMode val="edge"/>
              <c:yMode val="edge"/>
              <c:x val="0.91178698830409344"/>
              <c:y val="5.79258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39106207"/>
        <c:crosses val="max"/>
        <c:crossBetween val="between"/>
        <c:majorUnit val="60000"/>
      </c:valAx>
      <c:catAx>
        <c:axId val="12391062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58390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1.1495614035087726E-2"/>
          <c:y val="0.90952666666666671"/>
          <c:w val="0.97329532163742694"/>
          <c:h val="8.6945555555555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27</xdr:row>
      <xdr:rowOff>71436</xdr:rowOff>
    </xdr:from>
    <xdr:to>
      <xdr:col>10</xdr:col>
      <xdr:colOff>341568</xdr:colOff>
      <xdr:row>45</xdr:row>
      <xdr:rowOff>70986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5372D40-CCA0-461E-B9E4-D09951F3D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6787E-C1C1-4F40-A04D-2ABCF3A5E44E}">
  <dimension ref="A1:M95"/>
  <sheetViews>
    <sheetView showGridLines="0" tabSelected="1" workbookViewId="0">
      <selection activeCell="E10" sqref="E10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1" customFormat="1" ht="15" x14ac:dyDescent="0.45">
      <c r="A1" s="1" t="s">
        <v>0</v>
      </c>
    </row>
    <row r="2" spans="1:12" s="1" customFormat="1" ht="15" x14ac:dyDescent="0.45">
      <c r="A2" s="1" t="s">
        <v>18</v>
      </c>
    </row>
    <row r="3" spans="1:12" s="1" customFormat="1" ht="15" x14ac:dyDescent="0.45">
      <c r="A3" s="1" t="s">
        <v>12</v>
      </c>
    </row>
    <row r="4" spans="1:12" s="1" customFormat="1" ht="15" x14ac:dyDescent="0.45">
      <c r="A4" s="1" t="s">
        <v>15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2">
        <v>1</v>
      </c>
      <c r="C7" s="2" t="s">
        <v>1</v>
      </c>
      <c r="D7" s="1"/>
      <c r="E7" s="1"/>
      <c r="F7" s="1"/>
      <c r="G7" s="1"/>
      <c r="H7" s="1"/>
      <c r="I7" s="1"/>
      <c r="J7" s="1"/>
      <c r="K7" s="1"/>
    </row>
    <row r="8" spans="1:12" ht="16.05" customHeight="1" thickBot="1" x14ac:dyDescent="0.5"/>
    <row r="9" spans="1:12" ht="16.05" customHeight="1" x14ac:dyDescent="0.45">
      <c r="C9" t="s">
        <v>4</v>
      </c>
      <c r="D9" t="s">
        <v>13</v>
      </c>
      <c r="E9" s="4" t="s">
        <v>8</v>
      </c>
      <c r="F9" s="5" t="s">
        <v>9</v>
      </c>
      <c r="G9" s="5" t="s">
        <v>10</v>
      </c>
      <c r="H9" s="5" t="s">
        <v>11</v>
      </c>
      <c r="I9" s="5" t="s">
        <v>7</v>
      </c>
      <c r="J9" s="6" t="s">
        <v>6</v>
      </c>
    </row>
    <row r="10" spans="1:12" ht="16.05" customHeight="1" x14ac:dyDescent="0.45">
      <c r="C10" s="24" t="s">
        <v>19</v>
      </c>
      <c r="D10" t="s">
        <v>5</v>
      </c>
      <c r="E10" s="7">
        <v>2307904</v>
      </c>
      <c r="F10" s="8">
        <v>2434211</v>
      </c>
      <c r="G10" s="8">
        <v>1926985</v>
      </c>
      <c r="H10" s="8">
        <v>2586106</v>
      </c>
      <c r="I10" s="8">
        <v>1985587</v>
      </c>
      <c r="J10" s="9">
        <v>2142329</v>
      </c>
    </row>
    <row r="11" spans="1:12" ht="16.05" customHeight="1" x14ac:dyDescent="0.45">
      <c r="C11" s="24" t="s">
        <v>20</v>
      </c>
      <c r="D11" t="s">
        <v>5</v>
      </c>
      <c r="E11" s="32">
        <v>1409075</v>
      </c>
      <c r="F11" s="33">
        <v>1625837</v>
      </c>
      <c r="G11" s="34">
        <v>1610950</v>
      </c>
      <c r="H11" s="33">
        <v>1734033</v>
      </c>
      <c r="I11" s="34">
        <v>1792375</v>
      </c>
      <c r="J11" s="23">
        <v>1605383</v>
      </c>
      <c r="L11" s="3"/>
    </row>
    <row r="12" spans="1:12" ht="16.05" customHeight="1" x14ac:dyDescent="0.45">
      <c r="C12" s="24" t="s">
        <v>21</v>
      </c>
      <c r="D12" t="s">
        <v>5</v>
      </c>
      <c r="E12" s="32">
        <v>22871</v>
      </c>
      <c r="F12" s="33">
        <v>35403</v>
      </c>
      <c r="G12" s="34">
        <v>29353</v>
      </c>
      <c r="H12" s="33">
        <v>27586</v>
      </c>
      <c r="I12" s="34">
        <v>28078</v>
      </c>
      <c r="J12" s="23">
        <v>32217</v>
      </c>
      <c r="L12" s="3"/>
    </row>
    <row r="13" spans="1:12" ht="16.05" customHeight="1" x14ac:dyDescent="0.45">
      <c r="C13" s="24" t="s">
        <v>22</v>
      </c>
      <c r="D13" t="s">
        <v>5</v>
      </c>
      <c r="E13" s="32">
        <v>893469</v>
      </c>
      <c r="F13" s="33">
        <v>878269</v>
      </c>
      <c r="G13" s="34">
        <v>628900</v>
      </c>
      <c r="H13" s="33">
        <v>504406</v>
      </c>
      <c r="I13" s="34">
        <v>659944</v>
      </c>
      <c r="J13" s="23">
        <v>683430</v>
      </c>
      <c r="L13" s="3"/>
    </row>
    <row r="14" spans="1:12" ht="16.05" customHeight="1" x14ac:dyDescent="0.45">
      <c r="C14" s="24" t="s">
        <v>23</v>
      </c>
      <c r="D14" t="s">
        <v>5</v>
      </c>
      <c r="E14" s="32"/>
      <c r="F14" s="33"/>
      <c r="G14" s="34"/>
      <c r="H14" s="33"/>
      <c r="I14" s="34"/>
      <c r="J14" s="23">
        <v>14705</v>
      </c>
      <c r="L14" s="3"/>
    </row>
    <row r="15" spans="1:12" ht="16.05" customHeight="1" x14ac:dyDescent="0.45">
      <c r="C15" s="24" t="s">
        <v>24</v>
      </c>
      <c r="D15" t="s">
        <v>5</v>
      </c>
      <c r="E15" s="36"/>
      <c r="F15" s="37"/>
      <c r="G15" s="38"/>
      <c r="H15" s="37"/>
      <c r="I15" s="38">
        <v>50843</v>
      </c>
      <c r="J15" s="39">
        <v>24600</v>
      </c>
      <c r="L15" s="3"/>
    </row>
    <row r="16" spans="1:12" ht="16.05" customHeight="1" thickBot="1" x14ac:dyDescent="0.5">
      <c r="C16" s="24" t="s">
        <v>25</v>
      </c>
      <c r="D16" t="s">
        <v>5</v>
      </c>
      <c r="E16" s="40">
        <v>28653072</v>
      </c>
      <c r="F16" s="41">
        <v>19867761</v>
      </c>
      <c r="G16" s="42">
        <v>19715030</v>
      </c>
      <c r="H16" s="41">
        <v>22269957</v>
      </c>
      <c r="I16" s="42">
        <v>21167064</v>
      </c>
      <c r="J16" s="43">
        <v>21212746</v>
      </c>
      <c r="L16" s="3"/>
    </row>
    <row r="17" spans="2:12" s="16" customFormat="1" ht="16.05" customHeight="1" thickBot="1" x14ac:dyDescent="0.5">
      <c r="E17" s="19"/>
      <c r="F17" s="19"/>
      <c r="G17" s="25"/>
      <c r="H17" s="26"/>
      <c r="I17" s="27"/>
      <c r="J17" s="19"/>
      <c r="L17" s="20"/>
    </row>
    <row r="18" spans="2:12" s="16" customFormat="1" ht="16.05" customHeight="1" thickBot="1" x14ac:dyDescent="0.5">
      <c r="D18" s="22" t="s">
        <v>14</v>
      </c>
      <c r="E18" s="21">
        <v>100</v>
      </c>
      <c r="F18" s="19"/>
      <c r="G18" s="25"/>
      <c r="H18" s="26"/>
      <c r="I18" s="27"/>
      <c r="J18" s="19"/>
      <c r="L18" s="20"/>
    </row>
    <row r="19" spans="2:12" ht="16.05" customHeight="1" x14ac:dyDescent="0.45">
      <c r="F19" s="17"/>
      <c r="G19" s="17"/>
      <c r="H19" s="17"/>
      <c r="I19" s="28"/>
      <c r="J19" s="17"/>
    </row>
    <row r="20" spans="2:12" ht="16.05" customHeight="1" x14ac:dyDescent="0.45">
      <c r="B20" s="2">
        <f>MAX($B$7:B19)+1</f>
        <v>2</v>
      </c>
      <c r="C20" s="2" t="s">
        <v>2</v>
      </c>
      <c r="D20" s="1"/>
      <c r="E20" s="1"/>
      <c r="F20" s="18"/>
      <c r="G20" s="18"/>
      <c r="H20" s="18"/>
      <c r="I20" s="18"/>
      <c r="J20" s="18"/>
      <c r="K20" s="1"/>
    </row>
    <row r="21" spans="2:12" ht="16.05" customHeight="1" x14ac:dyDescent="0.45">
      <c r="F21" s="17"/>
      <c r="G21" s="17"/>
      <c r="H21" s="17"/>
      <c r="I21" s="17"/>
      <c r="J21" s="17"/>
    </row>
    <row r="22" spans="2:12" ht="16.05" customHeight="1" x14ac:dyDescent="0.45">
      <c r="C22" s="11"/>
      <c r="D22" s="14"/>
      <c r="E22" s="10" t="str">
        <f t="shared" ref="E22:J22" si="0">E9</f>
        <v>FY14</v>
      </c>
      <c r="F22" s="10" t="str">
        <f t="shared" si="0"/>
        <v>FY15</v>
      </c>
      <c r="G22" s="10" t="str">
        <f t="shared" si="0"/>
        <v>FY16</v>
      </c>
      <c r="H22" s="10" t="str">
        <f t="shared" si="0"/>
        <v>FY17</v>
      </c>
      <c r="I22" s="10" t="str">
        <f t="shared" si="0"/>
        <v>FY18</v>
      </c>
      <c r="J22" s="10" t="str">
        <f t="shared" si="0"/>
        <v>FY19</v>
      </c>
      <c r="K22" s="15"/>
    </row>
    <row r="23" spans="2:12" ht="16.05" customHeight="1" x14ac:dyDescent="0.45">
      <c r="C23" s="44" t="str">
        <f>C16</f>
        <v>時価総額</v>
      </c>
      <c r="D23" s="13" t="s">
        <v>16</v>
      </c>
      <c r="E23" s="12">
        <f>E16/$E$18</f>
        <v>286530.71999999997</v>
      </c>
      <c r="F23" s="12">
        <f t="shared" ref="F23:J23" si="1">F16/$E$18</f>
        <v>198677.61</v>
      </c>
      <c r="G23" s="12">
        <f t="shared" si="1"/>
        <v>197150.3</v>
      </c>
      <c r="H23" s="12">
        <f t="shared" si="1"/>
        <v>222699.57</v>
      </c>
      <c r="I23" s="12">
        <f t="shared" si="1"/>
        <v>211670.64</v>
      </c>
      <c r="J23" s="12">
        <f t="shared" si="1"/>
        <v>212127.46</v>
      </c>
      <c r="K23" s="15"/>
    </row>
    <row r="24" spans="2:12" ht="16.05" customHeight="1" x14ac:dyDescent="0.45">
      <c r="C24" s="29" t="s">
        <v>26</v>
      </c>
      <c r="D24" s="30" t="s">
        <v>16</v>
      </c>
      <c r="E24" s="31">
        <f>(E10+E11+E12+E13-E14+E15)/$E$18</f>
        <v>46333.19</v>
      </c>
      <c r="F24" s="31">
        <f t="shared" ref="F24:J24" si="2">(F10+F11+F12+F13-F14+F15)/$E$18</f>
        <v>49737.2</v>
      </c>
      <c r="G24" s="31">
        <f t="shared" si="2"/>
        <v>41961.88</v>
      </c>
      <c r="H24" s="31">
        <f t="shared" si="2"/>
        <v>48521.31</v>
      </c>
      <c r="I24" s="31">
        <f t="shared" si="2"/>
        <v>45168.27</v>
      </c>
      <c r="J24" s="31">
        <f t="shared" si="2"/>
        <v>44732.54</v>
      </c>
      <c r="K24" s="15"/>
    </row>
    <row r="25" spans="2:12" ht="16.05" customHeight="1" x14ac:dyDescent="0.45">
      <c r="C25" s="45" t="s">
        <v>27</v>
      </c>
      <c r="D25" s="35" t="s">
        <v>17</v>
      </c>
      <c r="E25" s="46">
        <f>E23/E24</f>
        <v>6.1841353897713489</v>
      </c>
      <c r="F25" s="46">
        <f>F23/F24</f>
        <v>3.994547541880122</v>
      </c>
      <c r="G25" s="46">
        <f>G23/G24</f>
        <v>4.6983190457624877</v>
      </c>
      <c r="H25" s="46">
        <f>H23/H24</f>
        <v>4.5897270704356501</v>
      </c>
      <c r="I25" s="46">
        <f>I23/I24</f>
        <v>4.6862684800635499</v>
      </c>
      <c r="J25" s="46">
        <f>J23/J24</f>
        <v>4.7421286607020301</v>
      </c>
      <c r="K25" s="15"/>
    </row>
    <row r="26" spans="2:12" ht="16.05" customHeight="1" x14ac:dyDescent="0.45"/>
    <row r="27" spans="2:12" ht="16.05" customHeight="1" x14ac:dyDescent="0.45">
      <c r="B27" s="2">
        <f>MAX($B$7:B26)+1</f>
        <v>3</v>
      </c>
      <c r="C27" s="2" t="s">
        <v>3</v>
      </c>
      <c r="D27" s="1"/>
      <c r="E27" s="1"/>
      <c r="F27" s="1"/>
      <c r="G27" s="1"/>
      <c r="H27" s="1"/>
      <c r="I27" s="1"/>
      <c r="J27" s="1"/>
      <c r="K27" s="1"/>
    </row>
    <row r="28" spans="2:12" ht="16.05" customHeight="1" x14ac:dyDescent="0.45"/>
    <row r="29" spans="2:12" ht="16.05" customHeight="1" x14ac:dyDescent="0.45"/>
    <row r="30" spans="2:12" ht="16.05" customHeight="1" x14ac:dyDescent="0.45"/>
    <row r="31" spans="2:12" ht="16.05" customHeight="1" x14ac:dyDescent="0.45"/>
    <row r="32" spans="2:12" ht="16.05" customHeight="1" x14ac:dyDescent="0.45"/>
    <row r="33" ht="16.05" customHeight="1" x14ac:dyDescent="0.45"/>
    <row r="34" ht="16.05" customHeight="1" x14ac:dyDescent="0.45"/>
    <row r="35" ht="16.05" customHeight="1" x14ac:dyDescent="0.45"/>
    <row r="36" ht="16.05" customHeight="1" x14ac:dyDescent="0.45"/>
    <row r="37" ht="16.05" customHeight="1" x14ac:dyDescent="0.45"/>
    <row r="38" ht="16.05" customHeight="1" x14ac:dyDescent="0.45"/>
    <row r="39" ht="16.05" customHeight="1" x14ac:dyDescent="0.45"/>
    <row r="40" ht="16.05" customHeight="1" x14ac:dyDescent="0.45"/>
    <row r="41" ht="16.05" customHeight="1" x14ac:dyDescent="0.45"/>
    <row r="42" ht="16.05" customHeight="1" x14ac:dyDescent="0.45"/>
    <row r="43" ht="16.05" customHeight="1" x14ac:dyDescent="0.45"/>
    <row r="44" ht="16.05" customHeight="1" x14ac:dyDescent="0.45"/>
    <row r="45" ht="16.05" customHeight="1" x14ac:dyDescent="0.45"/>
    <row r="46" ht="16.05" customHeight="1" x14ac:dyDescent="0.45"/>
    <row r="47" ht="16.05" hidden="1" customHeight="1" x14ac:dyDescent="0.45"/>
    <row r="48" ht="16.05" hidden="1" customHeight="1" x14ac:dyDescent="0.45"/>
    <row r="49" ht="16.05" hidden="1" customHeight="1" x14ac:dyDescent="0.45"/>
    <row r="50" ht="16.05" hidden="1" customHeight="1" x14ac:dyDescent="0.45"/>
    <row r="51" ht="16.05" hidden="1" customHeight="1" x14ac:dyDescent="0.45"/>
    <row r="52" ht="16.05" hidden="1" customHeight="1" x14ac:dyDescent="0.45"/>
    <row r="53" ht="16.05" hidden="1" customHeight="1" x14ac:dyDescent="0.45"/>
    <row r="54" ht="16.05" hidden="1" customHeight="1" x14ac:dyDescent="0.45"/>
    <row r="55" ht="16.05" hidden="1" customHeight="1" x14ac:dyDescent="0.45"/>
    <row r="56" ht="16.05" hidden="1" customHeight="1" x14ac:dyDescent="0.45"/>
    <row r="57" ht="16.05" hidden="1" customHeight="1" x14ac:dyDescent="0.45"/>
    <row r="58" ht="16.05" hidden="1" customHeight="1" x14ac:dyDescent="0.45"/>
    <row r="59" ht="16.05" hidden="1" customHeight="1" x14ac:dyDescent="0.45"/>
    <row r="60" ht="16.05" hidden="1" customHeight="1" x14ac:dyDescent="0.45"/>
    <row r="61" ht="16.05" hidden="1" customHeight="1" x14ac:dyDescent="0.45"/>
    <row r="62" ht="16.05" hidden="1" customHeight="1" x14ac:dyDescent="0.45"/>
    <row r="63" ht="16.05" hidden="1" customHeight="1" x14ac:dyDescent="0.45"/>
    <row r="64" ht="16.05" hidden="1" customHeight="1" x14ac:dyDescent="0.45"/>
    <row r="65" ht="16.05" hidden="1" customHeight="1" x14ac:dyDescent="0.45"/>
    <row r="66" ht="16.05" hidden="1" customHeight="1" x14ac:dyDescent="0.45"/>
    <row r="67" ht="16.05" hidden="1" customHeight="1" x14ac:dyDescent="0.45"/>
    <row r="68" ht="16.05" hidden="1" customHeight="1" x14ac:dyDescent="0.45"/>
    <row r="69" ht="16.05" hidden="1" customHeight="1" x14ac:dyDescent="0.45"/>
    <row r="70" ht="16.05" hidden="1" customHeight="1" x14ac:dyDescent="0.45"/>
    <row r="71" ht="16.05" hidden="1" customHeight="1" x14ac:dyDescent="0.45"/>
    <row r="72" ht="16.05" hidden="1" customHeight="1" x14ac:dyDescent="0.45"/>
    <row r="73" ht="16.05" hidden="1" customHeight="1" x14ac:dyDescent="0.45"/>
    <row r="74" ht="16.05" hidden="1" customHeight="1" x14ac:dyDescent="0.45"/>
    <row r="75" ht="16.05" hidden="1" customHeight="1" x14ac:dyDescent="0.45"/>
    <row r="76" ht="16.05" hidden="1" customHeight="1" x14ac:dyDescent="0.45"/>
    <row r="77" ht="16.05" hidden="1" customHeight="1" x14ac:dyDescent="0.45"/>
    <row r="78" ht="16.05" hidden="1" customHeight="1" x14ac:dyDescent="0.45"/>
    <row r="79" ht="16.05" hidden="1" customHeight="1" x14ac:dyDescent="0.45"/>
    <row r="80" ht="16.05" hidden="1" customHeight="1" x14ac:dyDescent="0.45"/>
    <row r="81" ht="16.05" hidden="1" customHeight="1" x14ac:dyDescent="0.45"/>
    <row r="82" ht="16.05" hidden="1" customHeight="1" x14ac:dyDescent="0.45"/>
    <row r="83" ht="16.05" hidden="1" customHeight="1" x14ac:dyDescent="0.45"/>
    <row r="84" ht="16.05" hidden="1" customHeight="1" x14ac:dyDescent="0.45"/>
    <row r="85" ht="16.05" hidden="1" customHeight="1" x14ac:dyDescent="0.45"/>
    <row r="86" ht="16.05" hidden="1" customHeight="1" x14ac:dyDescent="0.45"/>
    <row r="87" ht="16.05" hidden="1" customHeight="1" x14ac:dyDescent="0.45"/>
    <row r="88" ht="16.05" hidden="1" customHeight="1" x14ac:dyDescent="0.45"/>
    <row r="89" ht="16.05" hidden="1" customHeight="1" x14ac:dyDescent="0.45"/>
    <row r="90" ht="16.05" hidden="1" customHeight="1" x14ac:dyDescent="0.45"/>
    <row r="91" ht="16.05" hidden="1" customHeight="1" x14ac:dyDescent="0.45"/>
    <row r="92" ht="16.05" hidden="1" customHeight="1" x14ac:dyDescent="0.45"/>
    <row r="93" ht="16.05" hidden="1" customHeight="1" x14ac:dyDescent="0.45"/>
    <row r="94" ht="16.05" hidden="1" customHeight="1" x14ac:dyDescent="0.45"/>
    <row r="95" ht="16.05" hidden="1" customHeight="1" x14ac:dyDescent="0.45"/>
  </sheetData>
  <phoneticPr fontId="1"/>
  <pageMargins left="0.7" right="0.7" top="0.75" bottom="0.75" header="0.3" footer="0.3"/>
  <pageSetup paperSize="9" orientation="portrait" r:id="rId1"/>
  <ignoredErrors>
    <ignoredError sqref="E23:J23" formula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5F4D27D7-DE17-4271-BA1C-730741CFE1AD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株価EBITDA倍率!E23:J23</xm:f>
              <xm:sqref>K23</xm:sqref>
            </x14:sparkline>
          </x14:sparklines>
        </x14:sparklineGroup>
        <x14:sparklineGroup displayEmptyCellsAs="gap" high="1" low="1" xr2:uid="{09465B39-00BB-4963-B3A7-93E9E85F536F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株価EBITDA倍率!E25:J25</xm:f>
              <xm:sqref>K25</xm:sqref>
            </x14:sparkline>
            <x14:sparkline>
              <xm:f>株価EBITDA倍率!E24:J24</xm:f>
              <xm:sqref>K24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株価EBITDA倍率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2020-07-26T00:44:03Z</dcterms:modified>
</cp:coreProperties>
</file>