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FD75EEE7-0F37-4CDF-8C08-44B4A0153544}" xr6:coauthVersionLast="45" xr6:coauthVersionMax="45" xr10:uidLastSave="{1602C252-C961-436F-8E2F-76527AEF72EA}"/>
  <bookViews>
    <workbookView xWindow="-98" yWindow="-98" windowWidth="20715" windowHeight="13276" tabRatio="807" xr2:uid="{00000000-000D-0000-FFFF-FFFF00000000}"/>
  </bookViews>
  <sheets>
    <sheet name="PBR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42" l="1"/>
  <c r="G21" i="42"/>
  <c r="H21" i="42"/>
  <c r="I21" i="42"/>
  <c r="J21" i="42"/>
  <c r="E21" i="42"/>
  <c r="C21" i="42"/>
  <c r="J23" i="42"/>
  <c r="I23" i="42"/>
  <c r="H23" i="42"/>
  <c r="G23" i="42"/>
  <c r="F23" i="42"/>
  <c r="E23" i="42"/>
  <c r="J22" i="42"/>
  <c r="J24" i="42" s="1"/>
  <c r="J25" i="42" s="1"/>
  <c r="I22" i="42"/>
  <c r="H22" i="42"/>
  <c r="G22" i="42"/>
  <c r="F22" i="42"/>
  <c r="F24" i="42" s="1"/>
  <c r="F25" i="42" s="1"/>
  <c r="E22" i="42"/>
  <c r="C22" i="42"/>
  <c r="J20" i="42"/>
  <c r="I20" i="42"/>
  <c r="H20" i="42"/>
  <c r="G20" i="42"/>
  <c r="F20" i="42"/>
  <c r="E20" i="42"/>
  <c r="B18" i="42"/>
  <c r="B27" i="42" s="1"/>
  <c r="H24" i="42" l="1"/>
  <c r="H25" i="42" s="1"/>
  <c r="E24" i="42"/>
  <c r="E25" i="42" s="1"/>
  <c r="I24" i="42"/>
  <c r="I25" i="42" s="1"/>
  <c r="G24" i="42"/>
  <c r="G25" i="42" s="1"/>
</calcChain>
</file>

<file path=xl/sharedStrings.xml><?xml version="1.0" encoding="utf-8"?>
<sst xmlns="http://schemas.openxmlformats.org/spreadsheetml/2006/main" count="36" uniqueCount="32">
  <si>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</si>
  <si>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</si>
  <si>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</si>
  <si>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</si>
  <si>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</si>
  <si>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</si>
  <si>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</si>
  <si>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</si>
  <si>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</si>
  <si>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</si>
  <si>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</si>
  <si>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</si>
  <si>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</si>
  <si>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</si>
  <si>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</si>
  <si>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円</t>
    <rPh sb="0" eb="1">
      <t>エン</t>
    </rPh>
    <phoneticPr fontId="1"/>
  </si>
  <si>
    <t>株主資本</t>
    <rPh sb="0" eb="2">
      <t>カブヌシ</t>
    </rPh>
    <rPh sb="2" eb="4">
      <t>シホン</t>
    </rPh>
    <phoneticPr fontId="1"/>
  </si>
  <si>
    <t>発行済株式総数</t>
    <rPh sb="0" eb="2">
      <t>ハッコウ</t>
    </rPh>
    <rPh sb="2" eb="3">
      <t>ズ</t>
    </rPh>
    <rPh sb="3" eb="5">
      <t>カブシキ</t>
    </rPh>
    <rPh sb="5" eb="7">
      <t>ソウスウ</t>
    </rPh>
    <phoneticPr fontId="1"/>
  </si>
  <si>
    <t>自己株式総数</t>
    <rPh sb="0" eb="2">
      <t>ジコ</t>
    </rPh>
    <rPh sb="2" eb="4">
      <t>カブシキ</t>
    </rPh>
    <rPh sb="4" eb="6">
      <t>ソウスウ</t>
    </rPh>
    <phoneticPr fontId="1"/>
  </si>
  <si>
    <t>千株</t>
    <rPh sb="0" eb="2">
      <t>センカブ</t>
    </rPh>
    <phoneticPr fontId="1"/>
  </si>
  <si>
    <t>BPS</t>
  </si>
  <si>
    <t>億円</t>
    <rPh sb="0" eb="2">
      <t>オクエン</t>
    </rPh>
    <phoneticPr fontId="1"/>
  </si>
  <si>
    <t>期末発行済株式数</t>
    <rPh sb="0" eb="2">
      <t>キマツ</t>
    </rPh>
    <rPh sb="2" eb="4">
      <t>ハッコウ</t>
    </rPh>
    <rPh sb="4" eb="5">
      <t>ズ</t>
    </rPh>
    <rPh sb="5" eb="8">
      <t>カブシキスウ</t>
    </rPh>
    <phoneticPr fontId="1"/>
  </si>
  <si>
    <t>円/株</t>
    <rPh sb="0" eb="1">
      <t>エン</t>
    </rPh>
    <rPh sb="2" eb="3">
      <t>カブ</t>
    </rPh>
    <phoneticPr fontId="1"/>
  </si>
  <si>
    <t>単位変更（十万→一）</t>
    <rPh sb="0" eb="2">
      <t>タンイ</t>
    </rPh>
    <rPh sb="2" eb="4">
      <t>ヘンコウ</t>
    </rPh>
    <rPh sb="5" eb="7">
      <t>ジュウマン</t>
    </rPh>
    <rPh sb="8" eb="9">
      <t>イチ</t>
    </rPh>
    <phoneticPr fontId="1"/>
  </si>
  <si>
    <t>※上記の「一株当たり株主資本」は、株主資本を期末発行済株式数で除したもの</t>
    <rPh sb="1" eb="3">
      <t>ジョウキ</t>
    </rPh>
    <rPh sb="5" eb="7">
      <t>イチカブ</t>
    </rPh>
    <rPh sb="7" eb="8">
      <t>ア</t>
    </rPh>
    <rPh sb="10" eb="12">
      <t>カブヌシ</t>
    </rPh>
    <rPh sb="12" eb="14">
      <t>シホン</t>
    </rPh>
    <rPh sb="17" eb="19">
      <t>カブヌシ</t>
    </rPh>
    <rPh sb="19" eb="21">
      <t>シホン</t>
    </rPh>
    <rPh sb="22" eb="24">
      <t>キマツ</t>
    </rPh>
    <rPh sb="24" eb="26">
      <t>ハッコウ</t>
    </rPh>
    <rPh sb="26" eb="27">
      <t>ズミ</t>
    </rPh>
    <rPh sb="27" eb="29">
      <t>カブシキ</t>
    </rPh>
    <rPh sb="29" eb="30">
      <t>スウ</t>
    </rPh>
    <rPh sb="31" eb="32">
      <t>ジョ</t>
    </rPh>
    <phoneticPr fontId="1"/>
  </si>
  <si>
    <t>※ここで定義する株主資本と純資産の差額は、非支配持分、新株予約権</t>
    <rPh sb="4" eb="6">
      <t>テイギ</t>
    </rPh>
    <rPh sb="8" eb="10">
      <t>カブヌシ</t>
    </rPh>
    <rPh sb="10" eb="12">
      <t>シホン</t>
    </rPh>
    <rPh sb="13" eb="16">
      <t>ジュンシサン</t>
    </rPh>
    <rPh sb="17" eb="19">
      <t>サガク</t>
    </rPh>
    <rPh sb="21" eb="22">
      <t>ヒ</t>
    </rPh>
    <rPh sb="22" eb="24">
      <t>シハイ</t>
    </rPh>
    <rPh sb="24" eb="26">
      <t>モチブン</t>
    </rPh>
    <rPh sb="27" eb="32">
      <t>シンカブヨヤクケン</t>
    </rPh>
    <phoneticPr fontId="1"/>
  </si>
  <si>
    <t>※期末発行株式総数は「普通株式」を対象にし「ＡＡ型種類株式」を除く</t>
    <rPh sb="1" eb="3">
      <t>キマツ</t>
    </rPh>
    <rPh sb="3" eb="5">
      <t>ハッコウ</t>
    </rPh>
    <rPh sb="5" eb="7">
      <t>カブシキ</t>
    </rPh>
    <rPh sb="7" eb="9">
      <t>ソウスウ</t>
    </rPh>
    <rPh sb="11" eb="13">
      <t>フツウ</t>
    </rPh>
    <rPh sb="13" eb="15">
      <t>カブシキ</t>
    </rPh>
    <rPh sb="17" eb="19">
      <t>タイショウ</t>
    </rPh>
    <rPh sb="31" eb="32">
      <t>ノゾ</t>
    </rPh>
    <phoneticPr fontId="1"/>
  </si>
  <si>
    <t>期末株価</t>
    <rPh sb="0" eb="2">
      <t>キマツ</t>
    </rPh>
    <rPh sb="2" eb="4">
      <t>カブカ</t>
    </rPh>
    <phoneticPr fontId="1"/>
  </si>
  <si>
    <t>PBR</t>
    <phoneticPr fontId="1"/>
  </si>
  <si>
    <t>倍</t>
    <rPh sb="0" eb="1">
      <t>バイ</t>
    </rPh>
    <phoneticPr fontId="1"/>
  </si>
  <si>
    <t>株価純資産倍率（PBR)</t>
    <rPh sb="0" eb="2">
      <t>カブカ</t>
    </rPh>
    <rPh sb="2" eb="5">
      <t>ジュンシサン</t>
    </rPh>
    <rPh sb="5" eb="7">
      <t>バイリツ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</si>
</sst>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7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9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178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0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8" xfId="0" applyFill="1" applyBorder="1" applyAlignment="1">
      <alignment horizontal="right"/>
    </xf>
    <xf numFmtId="4" fontId="0" fillId="0" borderId="8" xfId="0" applyNumberFormat="1" applyFill="1" applyBorder="1"/>
    <xf numFmtId="0" fontId="0" fillId="0" borderId="8" xfId="0" applyFont="1" applyFill="1" applyBorder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3" fontId="5" fillId="3" borderId="11" xfId="1" applyNumberFormat="1" applyFont="1" applyFill="1" applyBorder="1" applyAlignment="1"/>
    <xf numFmtId="3" fontId="5" fillId="3" borderId="12" xfId="1" applyNumberFormat="1" applyFont="1" applyFill="1" applyBorder="1" applyAlignment="1"/>
    <xf numFmtId="3" fontId="5" fillId="3" borderId="12" xfId="1" applyNumberFormat="1" applyFont="1" applyFill="1" applyBorder="1" applyAlignment="1">
      <alignment wrapText="1"/>
    </xf>
    <xf numFmtId="3" fontId="5" fillId="3" borderId="13" xfId="1" applyNumberFormat="1" applyFont="1" applyFill="1" applyBorder="1" applyAlignment="1"/>
    <xf numFmtId="3" fontId="5" fillId="3" borderId="1" xfId="1" applyNumberFormat="1" applyFont="1" applyFill="1" applyBorder="1" applyAlignment="1">
      <alignment wrapText="1"/>
    </xf>
    <xf numFmtId="0" fontId="6" fillId="0" borderId="9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38" fontId="0" fillId="0" borderId="9" xfId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株価純資産倍率（</a:t>
            </a:r>
            <a:r>
              <a:rPr lang="en-US" altLang="ja-JP" b="1"/>
              <a:t>PBR</a:t>
            </a:r>
            <a:r>
              <a:rPr lang="ja-JP" altLang="en-US" b="1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257526315789474"/>
          <c:h val="0.66733194444444444"/>
        </c:manualLayout>
      </c:layout>
      <c:lineChart>
        <c:grouping val="standard"/>
        <c:varyColors val="0"/>
        <c:ser>
          <c:idx val="4"/>
          <c:order val="2"/>
          <c:tx>
            <c:strRef>
              <c:f>PBR!$C$25:$D$25</c:f>
              <c:strCache>
                <c:ptCount val="2"/>
                <c:pt idx="0">
                  <c:v>PBR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1140350877192982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7F-48F9-8F34-4B85C72E4C38}"/>
                </c:ext>
              </c:extLst>
            </c:dLbl>
            <c:dLbl>
              <c:idx val="2"/>
              <c:layout>
                <c:manualLayout>
                  <c:x val="-4.8274853801169589E-2"/>
                  <c:y val="-4.9388888888888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7F-48F9-8F34-4B85C72E4C38}"/>
                </c:ext>
              </c:extLst>
            </c:dLbl>
            <c:dLbl>
              <c:idx val="3"/>
              <c:layout>
                <c:manualLayout>
                  <c:x val="-3.8991228070175507E-2"/>
                  <c:y val="4.5861111111111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7F-48F9-8F34-4B85C72E4C38}"/>
                </c:ext>
              </c:extLst>
            </c:dLbl>
            <c:dLbl>
              <c:idx val="4"/>
              <c:layout>
                <c:manualLayout>
                  <c:x val="-3.713450292397661E-2"/>
                  <c:y val="4.2333333333333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7F-48F9-8F34-4B85C72E4C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PBR!$E$20:$J$20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PBR!$E$25:$J$25</c:f>
              <c:numCache>
                <c:formatCode>#,##0.00</c:formatCode>
                <c:ptCount val="6"/>
                <c:pt idx="0">
                  <c:v>1.5713324219495903</c:v>
                </c:pt>
                <c:pt idx="1">
                  <c:v>1.0796150967240274</c:v>
                </c:pt>
                <c:pt idx="2">
                  <c:v>1.0261755891692128</c:v>
                </c:pt>
                <c:pt idx="3">
                  <c:v>1.0600046417369531</c:v>
                </c:pt>
                <c:pt idx="4">
                  <c:v>0.9496529531463781</c:v>
                </c:pt>
                <c:pt idx="5">
                  <c:v>0.89642075892377793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27F-48F9-8F34-4B85C72E4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lineChart>
        <c:grouping val="standard"/>
        <c:varyColors val="0"/>
        <c:ser>
          <c:idx val="1"/>
          <c:order val="0"/>
          <c:tx>
            <c:strRef>
              <c:f>PBR!$C$21:$D$21</c:f>
              <c:strCache>
                <c:ptCount val="2"/>
                <c:pt idx="0">
                  <c:v>期末株価</c:v>
                </c:pt>
                <c:pt idx="1">
                  <c:v>円/株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842105263157911E-2"/>
                  <c:y val="5.2916666666666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7F-48F9-8F34-4B85C72E4C38}"/>
                </c:ext>
              </c:extLst>
            </c:dLbl>
            <c:dLbl>
              <c:idx val="1"/>
              <c:layout>
                <c:manualLayout>
                  <c:x val="-7.2412280701754414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7F-48F9-8F34-4B85C72E4C38}"/>
                </c:ext>
              </c:extLst>
            </c:dLbl>
            <c:dLbl>
              <c:idx val="3"/>
              <c:layout>
                <c:manualLayout>
                  <c:x val="-6.3128654970760228E-2"/>
                  <c:y val="-3.880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7F-48F9-8F34-4B85C72E4C38}"/>
                </c:ext>
              </c:extLst>
            </c:dLbl>
            <c:dLbl>
              <c:idx val="4"/>
              <c:layout>
                <c:manualLayout>
                  <c:x val="-1.4853801169590643E-2"/>
                  <c:y val="3.527777777777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7F-48F9-8F34-4B85C72E4C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PBR!$E$20:$J$20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PBR!$E$21:$J$21</c:f>
              <c:numCache>
                <c:formatCode>#,##0</c:formatCode>
                <c:ptCount val="6"/>
                <c:pt idx="0">
                  <c:v>8383</c:v>
                </c:pt>
                <c:pt idx="1">
                  <c:v>5952</c:v>
                </c:pt>
                <c:pt idx="2">
                  <c:v>6042</c:v>
                </c:pt>
                <c:pt idx="3">
                  <c:v>6825</c:v>
                </c:pt>
                <c:pt idx="4">
                  <c:v>6487</c:v>
                </c:pt>
                <c:pt idx="5">
                  <c:v>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7F-48F9-8F34-4B85C72E4C38}"/>
            </c:ext>
          </c:extLst>
        </c:ser>
        <c:ser>
          <c:idx val="3"/>
          <c:order val="1"/>
          <c:tx>
            <c:strRef>
              <c:f>PBR!$C$24:$D$24</c:f>
              <c:strCache>
                <c:ptCount val="2"/>
                <c:pt idx="0">
                  <c:v>BPS</c:v>
                </c:pt>
                <c:pt idx="1">
                  <c:v>円/株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2836257309941699E-3"/>
                  <c:y val="2.1166666666666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269005847953555E-3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567251461988305E-2"/>
                  <c:y val="4.938888888888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37426900584864E-2"/>
                  <c:y val="-3.5277777777777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280701754385963E-2"/>
                  <c:y val="-4.9388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140350877193119E-2"/>
                  <c:y val="-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PBR!$E$20:$J$20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PBR!$E$24:$J$24</c:f>
              <c:numCache>
                <c:formatCode>#,##0_);[Red]\(#,##0\)</c:formatCode>
                <c:ptCount val="6"/>
                <c:pt idx="0">
                  <c:v>5334.9627888407013</c:v>
                </c:pt>
                <c:pt idx="1">
                  <c:v>5513.0759268378943</c:v>
                </c:pt>
                <c:pt idx="2">
                  <c:v>5887.8812395952391</c:v>
                </c:pt>
                <c:pt idx="3">
                  <c:v>6438.6510504485768</c:v>
                </c:pt>
                <c:pt idx="4">
                  <c:v>6830.9164716514115</c:v>
                </c:pt>
                <c:pt idx="5">
                  <c:v>7252.1747575379113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27F-48F9-8F34-4B85C72E4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578496"/>
        <c:axId val="1333271744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1.6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0.2"/>
      </c:valAx>
      <c:valAx>
        <c:axId val="1333271744"/>
        <c:scaling>
          <c:orientation val="minMax"/>
          <c:min val="5000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（円</a:t>
                </a:r>
                <a:r>
                  <a:rPr lang="en-US" altLang="ja-JP"/>
                  <a:t>/</a:t>
                </a:r>
                <a:r>
                  <a:rPr lang="ja-JP" altLang="en-US"/>
                  <a:t>株）</a:t>
                </a:r>
              </a:p>
            </c:rich>
          </c:tx>
          <c:layout>
            <c:manualLayout>
              <c:xMode val="edge"/>
              <c:yMode val="edge"/>
              <c:x val="0.92341944444444446"/>
              <c:y val="4.68752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2578496"/>
        <c:crosses val="max"/>
        <c:crossBetween val="between"/>
        <c:majorUnit val="1000"/>
      </c:valAx>
      <c:catAx>
        <c:axId val="128257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327174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27</xdr:row>
      <xdr:rowOff>71436</xdr:rowOff>
    </xdr:from>
    <xdr:to>
      <xdr:col>10</xdr:col>
      <xdr:colOff>341568</xdr:colOff>
      <xdr:row>45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72E9D7-31D0-4FC2-B975-A61AE6FCC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22C4-2CCA-4C72-84E1-1B3AE502C1A4}">
  <dimension ref="A1:M87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2" customFormat="1" ht="15" x14ac:dyDescent="0.45">
      <c r="A1" s="2" t="s">
        <v>0</v>
      </c>
    </row>
    <row r="2" spans="1:12" s="2" customFormat="1" ht="15" x14ac:dyDescent="0.45">
      <c r="A2" s="2" t="s">
        <v>31</v>
      </c>
    </row>
    <row r="3" spans="1:12" s="2" customFormat="1" ht="15" x14ac:dyDescent="0.45">
      <c r="A3" s="2" t="s">
        <v>12</v>
      </c>
    </row>
    <row r="4" spans="1:12" s="2" customFormat="1" ht="15" x14ac:dyDescent="0.45">
      <c r="A4" s="2" t="s">
        <v>15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2" ht="16.05" customHeight="1" thickBot="1" x14ac:dyDescent="0.5"/>
    <row r="9" spans="1:12" ht="16.05" customHeight="1" x14ac:dyDescent="0.45">
      <c r="C9" t="s">
        <v>4</v>
      </c>
      <c r="D9" t="s">
        <v>13</v>
      </c>
      <c r="E9" s="5" t="s">
        <v>8</v>
      </c>
      <c r="F9" s="6" t="s">
        <v>9</v>
      </c>
      <c r="G9" s="6" t="s">
        <v>10</v>
      </c>
      <c r="H9" s="6" t="s">
        <v>11</v>
      </c>
      <c r="I9" s="6" t="s">
        <v>7</v>
      </c>
      <c r="J9" s="7" t="s">
        <v>6</v>
      </c>
    </row>
    <row r="10" spans="1:12" ht="16.05" customHeight="1" x14ac:dyDescent="0.45">
      <c r="C10" t="s">
        <v>16</v>
      </c>
      <c r="D10" t="s">
        <v>5</v>
      </c>
      <c r="E10" s="8">
        <v>16788131</v>
      </c>
      <c r="F10" s="9">
        <v>16746935</v>
      </c>
      <c r="G10" s="9">
        <v>17514812</v>
      </c>
      <c r="H10" s="9">
        <v>18735982</v>
      </c>
      <c r="I10" s="9">
        <v>19348152</v>
      </c>
      <c r="J10" s="10">
        <v>20060618</v>
      </c>
    </row>
    <row r="11" spans="1:12" ht="16.05" customHeight="1" x14ac:dyDescent="0.45">
      <c r="C11" s="1" t="s">
        <v>17</v>
      </c>
      <c r="D11" t="s">
        <v>19</v>
      </c>
      <c r="E11" s="8">
        <v>3417997</v>
      </c>
      <c r="F11" s="9">
        <v>3337997</v>
      </c>
      <c r="G11" s="9">
        <v>3262997</v>
      </c>
      <c r="H11" s="9">
        <v>3262997</v>
      </c>
      <c r="I11" s="9">
        <v>3262997</v>
      </c>
      <c r="J11" s="10">
        <v>3262997</v>
      </c>
    </row>
    <row r="12" spans="1:12" ht="16.05" customHeight="1" x14ac:dyDescent="0.45">
      <c r="C12" t="s">
        <v>18</v>
      </c>
      <c r="D12" t="s">
        <v>19</v>
      </c>
      <c r="E12" s="8">
        <v>271183.86099999998</v>
      </c>
      <c r="F12" s="9">
        <v>300321.62199999997</v>
      </c>
      <c r="G12" s="35">
        <v>288274.636</v>
      </c>
      <c r="H12" s="9">
        <v>353073.5</v>
      </c>
      <c r="I12" s="35">
        <v>430558.32500000001</v>
      </c>
      <c r="J12" s="10">
        <v>496844.96</v>
      </c>
      <c r="L12" s="4"/>
    </row>
    <row r="13" spans="1:12" ht="16.05" customHeight="1" thickBot="1" x14ac:dyDescent="0.5">
      <c r="C13" t="s">
        <v>28</v>
      </c>
      <c r="D13" s="39" t="s">
        <v>23</v>
      </c>
      <c r="E13" s="31">
        <v>8383</v>
      </c>
      <c r="F13" s="32">
        <v>5952</v>
      </c>
      <c r="G13" s="33">
        <v>6042</v>
      </c>
      <c r="H13" s="32">
        <v>6825</v>
      </c>
      <c r="I13" s="33">
        <v>6487</v>
      </c>
      <c r="J13" s="34">
        <v>6501</v>
      </c>
      <c r="L13" s="4"/>
    </row>
    <row r="14" spans="1:12" s="17" customFormat="1" ht="16.05" customHeight="1" thickBot="1" x14ac:dyDescent="0.5">
      <c r="E14" s="20"/>
      <c r="F14" s="20"/>
      <c r="G14" s="27"/>
      <c r="H14" s="28"/>
      <c r="I14" s="29"/>
      <c r="J14" s="20"/>
      <c r="L14" s="21"/>
    </row>
    <row r="15" spans="1:12" s="17" customFormat="1" ht="16.05" customHeight="1" thickBot="1" x14ac:dyDescent="0.5">
      <c r="D15" s="23" t="s">
        <v>14</v>
      </c>
      <c r="E15" s="22">
        <v>100</v>
      </c>
      <c r="F15" s="20"/>
      <c r="G15" s="27"/>
      <c r="H15" s="28"/>
      <c r="I15" s="29"/>
      <c r="J15" s="20"/>
      <c r="L15" s="21"/>
    </row>
    <row r="16" spans="1:12" s="17" customFormat="1" ht="16.05" customHeight="1" thickBot="1" x14ac:dyDescent="0.5">
      <c r="D16" s="23" t="s">
        <v>24</v>
      </c>
      <c r="E16" s="22">
        <v>100000</v>
      </c>
      <c r="F16" s="20"/>
      <c r="G16" s="27"/>
      <c r="H16" s="28"/>
      <c r="I16" s="29"/>
      <c r="J16" s="20"/>
      <c r="L16" s="21"/>
    </row>
    <row r="17" spans="2:11" ht="16.05" customHeight="1" x14ac:dyDescent="0.45">
      <c r="F17" s="18"/>
      <c r="G17" s="18"/>
      <c r="H17" s="18"/>
      <c r="I17" s="30"/>
      <c r="J17" s="18"/>
    </row>
    <row r="18" spans="2:11" ht="16.05" customHeight="1" x14ac:dyDescent="0.45">
      <c r="B18" s="3">
        <f>MAX($B$7:B17)+1</f>
        <v>2</v>
      </c>
      <c r="C18" s="3" t="s">
        <v>2</v>
      </c>
      <c r="D18" s="2"/>
      <c r="E18" s="2"/>
      <c r="F18" s="19"/>
      <c r="G18" s="19"/>
      <c r="H18" s="19"/>
      <c r="I18" s="19"/>
      <c r="J18" s="19"/>
      <c r="K18" s="2"/>
    </row>
    <row r="19" spans="2:11" ht="16.05" customHeight="1" x14ac:dyDescent="0.45">
      <c r="F19" s="18"/>
      <c r="G19" s="18"/>
      <c r="H19" s="18"/>
      <c r="I19" s="18"/>
      <c r="J19" s="18"/>
    </row>
    <row r="20" spans="2:11" ht="16.05" customHeight="1" x14ac:dyDescent="0.45">
      <c r="C20" s="12"/>
      <c r="D20" s="15"/>
      <c r="E20" s="11" t="str">
        <f t="shared" ref="E20:J20" si="0">E9</f>
        <v>FY14</v>
      </c>
      <c r="F20" s="11" t="str">
        <f t="shared" si="0"/>
        <v>FY15</v>
      </c>
      <c r="G20" s="11" t="str">
        <f t="shared" si="0"/>
        <v>FY16</v>
      </c>
      <c r="H20" s="11" t="str">
        <f t="shared" si="0"/>
        <v>FY17</v>
      </c>
      <c r="I20" s="11" t="str">
        <f t="shared" si="0"/>
        <v>FY18</v>
      </c>
      <c r="J20" s="11" t="str">
        <f t="shared" si="0"/>
        <v>FY19</v>
      </c>
      <c r="K20" s="16"/>
    </row>
    <row r="21" spans="2:11" ht="16.05" customHeight="1" x14ac:dyDescent="0.45">
      <c r="C21" s="14" t="str">
        <f>C13</f>
        <v>期末株価</v>
      </c>
      <c r="D21" s="38" t="s">
        <v>23</v>
      </c>
      <c r="E21" s="13">
        <f>E13</f>
        <v>8383</v>
      </c>
      <c r="F21" s="13">
        <f t="shared" ref="F21:J21" si="1">F13</f>
        <v>5952</v>
      </c>
      <c r="G21" s="13">
        <f t="shared" si="1"/>
        <v>6042</v>
      </c>
      <c r="H21" s="13">
        <f t="shared" si="1"/>
        <v>6825</v>
      </c>
      <c r="I21" s="13">
        <f t="shared" si="1"/>
        <v>6487</v>
      </c>
      <c r="J21" s="13">
        <f t="shared" si="1"/>
        <v>6501</v>
      </c>
      <c r="K21" s="16"/>
    </row>
    <row r="22" spans="2:11" ht="16.05" customHeight="1" x14ac:dyDescent="0.45">
      <c r="C22" s="14" t="str">
        <f>C10</f>
        <v>株主資本</v>
      </c>
      <c r="D22" s="14" t="s">
        <v>21</v>
      </c>
      <c r="E22" s="13">
        <f>E10/$E$15</f>
        <v>167881.31</v>
      </c>
      <c r="F22" s="13">
        <f t="shared" ref="F21:J22" si="2">F10/$E$15</f>
        <v>167469.35</v>
      </c>
      <c r="G22" s="13">
        <f t="shared" si="2"/>
        <v>175148.12</v>
      </c>
      <c r="H22" s="13">
        <f t="shared" si="2"/>
        <v>187359.82</v>
      </c>
      <c r="I22" s="13">
        <f t="shared" si="2"/>
        <v>193481.52</v>
      </c>
      <c r="J22" s="13">
        <f t="shared" si="2"/>
        <v>200606.18</v>
      </c>
      <c r="K22" s="16"/>
    </row>
    <row r="23" spans="2:11" ht="16.05" customHeight="1" x14ac:dyDescent="0.45">
      <c r="C23" s="36" t="s">
        <v>22</v>
      </c>
      <c r="D23" s="14" t="s">
        <v>19</v>
      </c>
      <c r="E23" s="13">
        <f>E11-E12</f>
        <v>3146813.139</v>
      </c>
      <c r="F23" s="13">
        <f t="shared" ref="F23:J23" si="3">F11-F12</f>
        <v>3037675.378</v>
      </c>
      <c r="G23" s="13">
        <f t="shared" si="3"/>
        <v>2974722.3640000001</v>
      </c>
      <c r="H23" s="13">
        <f t="shared" si="3"/>
        <v>2909923.5</v>
      </c>
      <c r="I23" s="13">
        <f t="shared" si="3"/>
        <v>2832438.6749999998</v>
      </c>
      <c r="J23" s="13">
        <f t="shared" si="3"/>
        <v>2766152.04</v>
      </c>
      <c r="K23" s="16"/>
    </row>
    <row r="24" spans="2:11" ht="16.05" customHeight="1" x14ac:dyDescent="0.45">
      <c r="C24" s="37" t="s">
        <v>20</v>
      </c>
      <c r="D24" s="38" t="s">
        <v>23</v>
      </c>
      <c r="E24" s="40">
        <f>E22/E23*$E$16</f>
        <v>5334.9627888407013</v>
      </c>
      <c r="F24" s="40">
        <f t="shared" ref="F24:J24" si="4">F22/F23*$E$16</f>
        <v>5513.0759268378943</v>
      </c>
      <c r="G24" s="40">
        <f t="shared" si="4"/>
        <v>5887.8812395952391</v>
      </c>
      <c r="H24" s="40">
        <f t="shared" si="4"/>
        <v>6438.6510504485768</v>
      </c>
      <c r="I24" s="40">
        <f t="shared" si="4"/>
        <v>6830.9164716514115</v>
      </c>
      <c r="J24" s="40">
        <f t="shared" si="4"/>
        <v>7252.1747575379113</v>
      </c>
      <c r="K24" s="16"/>
    </row>
    <row r="25" spans="2:11" ht="16.05" customHeight="1" x14ac:dyDescent="0.45">
      <c r="C25" s="24" t="s">
        <v>29</v>
      </c>
      <c r="D25" s="26" t="s">
        <v>30</v>
      </c>
      <c r="E25" s="25">
        <f>E13/E24</f>
        <v>1.5713324219495903</v>
      </c>
      <c r="F25" s="25">
        <f t="shared" ref="F25:J25" si="5">F13/F24</f>
        <v>1.0796150967240274</v>
      </c>
      <c r="G25" s="25">
        <f t="shared" si="5"/>
        <v>1.0261755891692128</v>
      </c>
      <c r="H25" s="25">
        <f t="shared" si="5"/>
        <v>1.0600046417369531</v>
      </c>
      <c r="I25" s="25">
        <f t="shared" si="5"/>
        <v>0.9496529531463781</v>
      </c>
      <c r="J25" s="25">
        <f t="shared" si="5"/>
        <v>0.89642075892377793</v>
      </c>
      <c r="K25" s="16"/>
    </row>
    <row r="26" spans="2:11" ht="16.05" customHeight="1" x14ac:dyDescent="0.45"/>
    <row r="27" spans="2:11" ht="16.05" customHeight="1" x14ac:dyDescent="0.45">
      <c r="B27" s="3">
        <f>MAX($B$7:B26)+1</f>
        <v>3</v>
      </c>
      <c r="C27" s="3" t="s">
        <v>3</v>
      </c>
      <c r="D27" s="2"/>
      <c r="E27" s="2"/>
      <c r="F27" s="2"/>
      <c r="G27" s="2"/>
      <c r="H27" s="2"/>
      <c r="I27" s="2"/>
      <c r="J27" s="2"/>
      <c r="K27" s="2"/>
    </row>
    <row r="28" spans="2:11" ht="16.05" customHeight="1" x14ac:dyDescent="0.45"/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spans="3:3" ht="16.05" customHeight="1" x14ac:dyDescent="0.45"/>
    <row r="34" spans="3:3" ht="16.05" customHeight="1" x14ac:dyDescent="0.45"/>
    <row r="35" spans="3:3" ht="16.05" customHeight="1" x14ac:dyDescent="0.45"/>
    <row r="36" spans="3:3" ht="16.05" customHeight="1" x14ac:dyDescent="0.45"/>
    <row r="37" spans="3:3" ht="16.05" customHeight="1" x14ac:dyDescent="0.45"/>
    <row r="38" spans="3:3" ht="16.05" customHeight="1" x14ac:dyDescent="0.45"/>
    <row r="39" spans="3:3" ht="16.05" customHeight="1" x14ac:dyDescent="0.45"/>
    <row r="40" spans="3:3" ht="16.05" customHeight="1" x14ac:dyDescent="0.45"/>
    <row r="41" spans="3:3" ht="16.05" customHeight="1" x14ac:dyDescent="0.45"/>
    <row r="42" spans="3:3" ht="16.05" customHeight="1" x14ac:dyDescent="0.45"/>
    <row r="43" spans="3:3" ht="16.05" customHeight="1" x14ac:dyDescent="0.45"/>
    <row r="44" spans="3:3" ht="16.05" customHeight="1" x14ac:dyDescent="0.45"/>
    <row r="45" spans="3:3" ht="16.05" customHeight="1" x14ac:dyDescent="0.45"/>
    <row r="46" spans="3:3" ht="16.05" customHeight="1" x14ac:dyDescent="0.45"/>
    <row r="47" spans="3:3" ht="16.05" customHeight="1" x14ac:dyDescent="0.45">
      <c r="C47" t="s">
        <v>25</v>
      </c>
    </row>
    <row r="48" spans="3:3" ht="16.05" customHeight="1" x14ac:dyDescent="0.45">
      <c r="C48" t="s">
        <v>26</v>
      </c>
    </row>
    <row r="49" spans="3:3" ht="16.05" customHeight="1" x14ac:dyDescent="0.45">
      <c r="C49" t="s">
        <v>27</v>
      </c>
    </row>
    <row r="50" spans="3:3" ht="16.05" hidden="1" customHeight="1" x14ac:dyDescent="0.45"/>
    <row r="51" spans="3:3" ht="16.05" hidden="1" customHeight="1" x14ac:dyDescent="0.45"/>
    <row r="52" spans="3:3" ht="16.05" hidden="1" customHeight="1" x14ac:dyDescent="0.45"/>
    <row r="53" spans="3:3" ht="16.05" hidden="1" customHeight="1" x14ac:dyDescent="0.45"/>
    <row r="54" spans="3:3" ht="16.05" hidden="1" customHeight="1" x14ac:dyDescent="0.45"/>
    <row r="55" spans="3:3" ht="16.05" hidden="1" customHeight="1" x14ac:dyDescent="0.45"/>
    <row r="56" spans="3:3" ht="16.05" hidden="1" customHeight="1" x14ac:dyDescent="0.45"/>
    <row r="57" spans="3:3" ht="16.05" hidden="1" customHeight="1" x14ac:dyDescent="0.45"/>
    <row r="58" spans="3:3" ht="16.05" hidden="1" customHeight="1" x14ac:dyDescent="0.45"/>
    <row r="59" spans="3:3" ht="16.05" hidden="1" customHeight="1" x14ac:dyDescent="0.45"/>
    <row r="60" spans="3:3" ht="16.05" hidden="1" customHeight="1" x14ac:dyDescent="0.45"/>
    <row r="61" spans="3:3" ht="16.05" hidden="1" customHeight="1" x14ac:dyDescent="0.45"/>
    <row r="62" spans="3:3" ht="16.05" hidden="1" customHeight="1" x14ac:dyDescent="0.45"/>
    <row r="63" spans="3:3" ht="16.05" hidden="1" customHeight="1" x14ac:dyDescent="0.45"/>
    <row r="64" spans="3:3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  <row r="69" ht="16.05" hidden="1" customHeight="1" x14ac:dyDescent="0.45"/>
    <row r="70" ht="16.05" hidden="1" customHeight="1" x14ac:dyDescent="0.45"/>
    <row r="71" ht="16.05" hidden="1" customHeight="1" x14ac:dyDescent="0.45"/>
    <row r="72" ht="16.05" hidden="1" customHeight="1" x14ac:dyDescent="0.45"/>
    <row r="73" ht="16.05" hidden="1" customHeight="1" x14ac:dyDescent="0.45"/>
    <row r="74" ht="16.05" hidden="1" customHeight="1" x14ac:dyDescent="0.45"/>
    <row r="75" ht="16.05" hidden="1" customHeight="1" x14ac:dyDescent="0.45"/>
    <row r="76" ht="16.05" hidden="1" customHeight="1" x14ac:dyDescent="0.45"/>
    <row r="77" ht="16.05" hidden="1" customHeight="1" x14ac:dyDescent="0.45"/>
    <row r="78" ht="16.05" hidden="1" customHeight="1" x14ac:dyDescent="0.45"/>
    <row r="79" ht="16.05" hidden="1" customHeight="1" x14ac:dyDescent="0.45"/>
    <row r="80" ht="16.05" hidden="1" customHeight="1" x14ac:dyDescent="0.45"/>
    <row r="81" ht="16.05" hidden="1" customHeight="1" x14ac:dyDescent="0.45"/>
    <row r="82" ht="16.05" hidden="1" customHeight="1" x14ac:dyDescent="0.45"/>
    <row r="83" ht="16.05" hidden="1" customHeight="1" x14ac:dyDescent="0.45"/>
    <row r="84" ht="16.05" hidden="1" customHeight="1" x14ac:dyDescent="0.45"/>
    <row r="85" ht="16.05" hidden="1" customHeight="1" x14ac:dyDescent="0.45"/>
    <row r="86" ht="16.05" hidden="1" customHeight="1" x14ac:dyDescent="0.45"/>
    <row r="87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87F674F-AF50-4496-BFED-81AF1224FFED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PBR!E21:J21</xm:f>
              <xm:sqref>K21</xm:sqref>
            </x14:sparkline>
          </x14:sparklines>
        </x14:sparklineGroup>
        <x14:sparklineGroup displayEmptyCellsAs="gap" high="1" low="1" xr2:uid="{C135A70B-C27E-427D-B9B0-CD85BD9709B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PBR!E25:J25</xm:f>
              <xm:sqref>K25</xm:sqref>
            </x14:sparkline>
          </x14:sparklines>
        </x14:sparklineGroup>
        <x14:sparklineGroup displayEmptyCellsAs="gap" high="1" low="1" xr2:uid="{2AD60863-D462-4816-A55C-BD8CDD4C13D1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PBR!E22:J22</xm:f>
              <xm:sqref>K22</xm:sqref>
            </x14:sparkline>
          </x14:sparklines>
        </x14:sparklineGroup>
        <x14:sparklineGroup displayEmptyCellsAs="gap" high="1" low="1" xr2:uid="{E147D3C6-E6F2-431F-9D38-6B07E07558E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PBR!E24:J24</xm:f>
              <xm:sqref>K24</xm:sqref>
            </x14:sparkline>
          </x14:sparklines>
        </x14:sparklineGroup>
        <x14:sparklineGroup displayEmptyCellsAs="gap" high="1" low="1" xr2:uid="{6106A15F-9BED-4F44-9F25-6D48694CAEAB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PBR!E23:J23</xm:f>
              <xm:sqref>K23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2020-07-24T23:20:22Z</dcterms:modified>
</cp:coreProperties>
</file>