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2" documentId="8_{443BB181-97E0-470C-BF15-DA9BB37807B5}" xr6:coauthVersionLast="45" xr6:coauthVersionMax="45" xr10:uidLastSave="{6AD92AAF-B163-46E2-99FB-2695181B05FC}"/>
  <bookViews>
    <workbookView xWindow="-98" yWindow="-98" windowWidth="20715" windowHeight="13276" xr2:uid="{00000000-000D-0000-FFFF-FFFF00000000}"/>
  </bookViews>
  <sheets>
    <sheet name="当座比率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9" l="1"/>
  <c r="E23" i="9"/>
  <c r="F23" i="9"/>
  <c r="G23" i="9"/>
  <c r="H23" i="9"/>
  <c r="I23" i="9"/>
  <c r="J23" i="9"/>
  <c r="D20" i="9"/>
  <c r="D21" i="9"/>
  <c r="D22" i="9"/>
  <c r="D23" i="9"/>
  <c r="D19" i="9"/>
  <c r="E19" i="9"/>
  <c r="F19" i="9"/>
  <c r="G19" i="9"/>
  <c r="H19" i="9"/>
  <c r="I19" i="9"/>
  <c r="I24" i="9" s="1"/>
  <c r="E20" i="9"/>
  <c r="F20" i="9"/>
  <c r="G20" i="9"/>
  <c r="H20" i="9"/>
  <c r="I20" i="9"/>
  <c r="E21" i="9"/>
  <c r="F21" i="9"/>
  <c r="G21" i="9"/>
  <c r="H21" i="9"/>
  <c r="I21" i="9"/>
  <c r="E22" i="9"/>
  <c r="F22" i="9"/>
  <c r="G22" i="9"/>
  <c r="H22" i="9"/>
  <c r="I22" i="9"/>
  <c r="J22" i="9"/>
  <c r="J20" i="9"/>
  <c r="J21" i="9"/>
  <c r="J19" i="9"/>
  <c r="J18" i="9"/>
  <c r="I18" i="9"/>
  <c r="H18" i="9"/>
  <c r="G18" i="9"/>
  <c r="F18" i="9"/>
  <c r="E18" i="9"/>
  <c r="B16" i="9"/>
  <c r="B26" i="9" s="1"/>
  <c r="F24" i="9" l="1"/>
  <c r="E24" i="9"/>
  <c r="H24" i="9"/>
  <c r="G24" i="9"/>
</calcChain>
</file>

<file path=xl/sharedStrings.xml><?xml version="1.0" encoding="utf-8"?>
<sst xmlns="http://schemas.openxmlformats.org/spreadsheetml/2006/main" count="27" uniqueCount="21">
  <si>
    <t>流動負債</t>
    <rPh sb="0" eb="2">
      <t>リュウドウ</t>
    </rPh>
    <rPh sb="2" eb="4">
      <t>フサイ</t>
    </rPh>
    <phoneticPr fontId="1"/>
  </si>
  <si>
    <t>経営分析</t>
    <rPh sb="0" eb="2">
      <t>ケイエイ</t>
    </rPh>
    <rPh sb="2" eb="4">
      <t>ブンセキ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</si>
  <si>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</si>
  <si>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</si>
  <si>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</si>
  <si>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期間</t>
    <rPh sb="0" eb="2">
      <t>キカン</t>
    </rPh>
    <phoneticPr fontId="1"/>
  </si>
  <si>
    <t>売上債権</t>
    <rPh sb="0" eb="2">
      <t>ウリアゲ</t>
    </rPh>
    <rPh sb="2" eb="4">
      <t>サイケン</t>
    </rPh>
    <phoneticPr fontId="1"/>
  </si>
  <si>
    <t>百万円</t>
    <rPh sb="0" eb="3">
      <t>ヒャクマンエン</t>
    </rPh>
    <phoneticPr fontId="1"/>
  </si>
  <si>
    <t>FY19</t>
    <phoneticPr fontId="1"/>
  </si>
  <si>
    <t>FY18</t>
    <phoneticPr fontId="1"/>
  </si>
  <si>
    <t>FY14</t>
  </si>
  <si>
    <t>FY15</t>
  </si>
  <si>
    <t>FY16</t>
  </si>
  <si>
    <t>FY17</t>
  </si>
  <si>
    <t>（億円）</t>
    <rPh sb="1" eb="3">
      <t>オクエン</t>
    </rPh>
    <phoneticPr fontId="1"/>
  </si>
  <si>
    <t>サンプル_トヨタ自動車</t>
    <rPh sb="8" eb="11">
      <t>ジドウシャ</t>
    </rPh>
    <phoneticPr fontId="1"/>
  </si>
  <si>
    <t>年度</t>
    <rPh sb="0" eb="2">
      <t>ネンド</t>
    </rPh>
    <phoneticPr fontId="1"/>
  </si>
  <si>
    <t>当座比率</t>
    <rPh sb="0" eb="2">
      <t>トウザ</t>
    </rPh>
    <rPh sb="2" eb="4">
      <t>ヒリツ</t>
    </rPh>
    <phoneticPr fontId="1"/>
  </si>
  <si>
    <t>現金同等物</t>
    <rPh sb="0" eb="2">
      <t>ゲンキン</t>
    </rPh>
    <rPh sb="2" eb="4">
      <t>ドウトウ</t>
    </rPh>
    <rPh sb="4" eb="5">
      <t>ブツ</t>
    </rPh>
    <phoneticPr fontId="1"/>
  </si>
  <si>
    <t>有価証券</t>
    <rPh sb="0" eb="2">
      <t>ユウカ</t>
    </rPh>
    <rPh sb="2" eb="4">
      <t>ショウケン</t>
    </rPh>
    <phoneticPr fontId="1"/>
  </si>
  <si>
    <t>金融債権</t>
    <rPh sb="0" eb="2">
      <t>キンユウ</t>
    </rPh>
    <rPh sb="2" eb="4">
      <t>サイケン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</si>
</sst>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3" fillId="2" borderId="0" xfId="0" applyFont="1" applyFill="1"/>
    <xf numFmtId="38" fontId="0" fillId="0" borderId="0" xfId="1" applyFont="1" applyAlignment="1"/>
    <xf numFmtId="3" fontId="0" fillId="0" borderId="0" xfId="0" applyNumberFormat="1"/>
    <xf numFmtId="176" fontId="4" fillId="3" borderId="2" xfId="0" applyNumberFormat="1" applyFont="1" applyFill="1" applyBorder="1"/>
    <xf numFmtId="176" fontId="4" fillId="3" borderId="3" xfId="0" applyNumberFormat="1" applyFont="1" applyFill="1" applyBorder="1"/>
    <xf numFmtId="176" fontId="4" fillId="3" borderId="4" xfId="0" applyNumberFormat="1" applyFont="1" applyFill="1" applyBorder="1"/>
    <xf numFmtId="3" fontId="5" fillId="3" borderId="5" xfId="1" applyNumberFormat="1" applyFont="1" applyFill="1" applyBorder="1" applyAlignment="1"/>
    <xf numFmtId="3" fontId="5" fillId="3" borderId="1" xfId="1" applyNumberFormat="1" applyFont="1" applyFill="1" applyBorder="1" applyAlignment="1"/>
    <xf numFmtId="3" fontId="5" fillId="3" borderId="6" xfId="1" applyNumberFormat="1" applyFont="1" applyFill="1" applyBorder="1" applyAlignment="1"/>
    <xf numFmtId="3" fontId="5" fillId="3" borderId="7" xfId="1" applyNumberFormat="1" applyFont="1" applyFill="1" applyBorder="1" applyAlignment="1"/>
    <xf numFmtId="3" fontId="5" fillId="3" borderId="8" xfId="1" applyNumberFormat="1" applyFont="1" applyFill="1" applyBorder="1" applyAlignment="1"/>
    <xf numFmtId="3" fontId="5" fillId="3" borderId="8" xfId="1" applyNumberFormat="1" applyFont="1" applyFill="1" applyBorder="1" applyAlignment="1">
      <alignment wrapText="1"/>
    </xf>
    <xf numFmtId="3" fontId="5" fillId="3" borderId="9" xfId="1" applyNumberFormat="1" applyFont="1" applyFill="1" applyBorder="1" applyAlignment="1"/>
    <xf numFmtId="176" fontId="0" fillId="0" borderId="10" xfId="0" applyNumberFormat="1" applyBorder="1"/>
    <xf numFmtId="0" fontId="0" fillId="0" borderId="11" xfId="0" applyBorder="1"/>
    <xf numFmtId="3" fontId="0" fillId="0" borderId="12" xfId="0" applyNumberFormat="1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4" fontId="0" fillId="0" borderId="11" xfId="0" applyNumberFormat="1" applyBorder="1"/>
    <xf numFmtId="176" fontId="0" fillId="0" borderId="0" xfId="0" applyNumberForma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ja-JP" altLang="en-US" b="1">
                <a:latin typeface="+mj-lt"/>
              </a:rPr>
              <a:t>当座比率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128500000000002"/>
          <c:y val="0.15208250000000001"/>
          <c:w val="0.82074868421052627"/>
          <c:h val="0.646426388888888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当座比率!$D$19</c:f>
              <c:strCache>
                <c:ptCount val="1"/>
                <c:pt idx="0">
                  <c:v>現金同等物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当座比率!$E$18:$J$18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当座比率!$E$19:$J$19</c:f>
              <c:numCache>
                <c:formatCode>#,##0</c:formatCode>
                <c:ptCount val="6"/>
                <c:pt idx="0">
                  <c:v>22845.57</c:v>
                </c:pt>
                <c:pt idx="1">
                  <c:v>29394.28</c:v>
                </c:pt>
                <c:pt idx="2">
                  <c:v>29950.75</c:v>
                </c:pt>
                <c:pt idx="3">
                  <c:v>30522.69</c:v>
                </c:pt>
                <c:pt idx="4">
                  <c:v>35747.040000000001</c:v>
                </c:pt>
                <c:pt idx="5">
                  <c:v>41905.18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7-4A87-A1A4-97DAB3E93404}"/>
            </c:ext>
          </c:extLst>
        </c:ser>
        <c:ser>
          <c:idx val="2"/>
          <c:order val="1"/>
          <c:tx>
            <c:strRef>
              <c:f>当座比率!$D$20</c:f>
              <c:strCache>
                <c:ptCount val="1"/>
                <c:pt idx="0">
                  <c:v>有価証券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当座比率!$E$18:$J$18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当座比率!$E$20:$J$20</c:f>
              <c:numCache>
                <c:formatCode>#,##0</c:formatCode>
                <c:ptCount val="6"/>
                <c:pt idx="0">
                  <c:v>27820.99</c:v>
                </c:pt>
                <c:pt idx="1">
                  <c:v>15113.89</c:v>
                </c:pt>
                <c:pt idx="2">
                  <c:v>18215.98</c:v>
                </c:pt>
                <c:pt idx="3">
                  <c:v>17683.599999999999</c:v>
                </c:pt>
                <c:pt idx="4">
                  <c:v>11271.6</c:v>
                </c:pt>
                <c:pt idx="5">
                  <c:v>6787.31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67-4A87-A1A4-97DAB3E93404}"/>
            </c:ext>
          </c:extLst>
        </c:ser>
        <c:ser>
          <c:idx val="3"/>
          <c:order val="2"/>
          <c:tx>
            <c:strRef>
              <c:f>当座比率!$D$21</c:f>
              <c:strCache>
                <c:ptCount val="1"/>
                <c:pt idx="0">
                  <c:v>売上債権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当座比率!$E$18:$J$18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当座比率!$E$21:$J$21</c:f>
              <c:numCache>
                <c:formatCode>#,##0</c:formatCode>
                <c:ptCount val="6"/>
                <c:pt idx="0">
                  <c:v>21086.6</c:v>
                </c:pt>
                <c:pt idx="1">
                  <c:v>20001.490000000002</c:v>
                </c:pt>
                <c:pt idx="2">
                  <c:v>21159.38</c:v>
                </c:pt>
                <c:pt idx="3">
                  <c:v>22195.62</c:v>
                </c:pt>
                <c:pt idx="4">
                  <c:v>23727.34</c:v>
                </c:pt>
                <c:pt idx="5">
                  <c:v>20948.939999999999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67-4A87-A1A4-97DAB3E93404}"/>
            </c:ext>
          </c:extLst>
        </c:ser>
        <c:ser>
          <c:idx val="1"/>
          <c:order val="3"/>
          <c:tx>
            <c:strRef>
              <c:f>当座比率!$D$22</c:f>
              <c:strCache>
                <c:ptCount val="1"/>
                <c:pt idx="0">
                  <c:v>金融債権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当座比率!$E$18:$J$18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当座比率!$E$22:$J$22</c:f>
              <c:numCache>
                <c:formatCode>#,##0</c:formatCode>
                <c:ptCount val="6"/>
                <c:pt idx="0">
                  <c:v>62698.62</c:v>
                </c:pt>
                <c:pt idx="1">
                  <c:v>59126.84</c:v>
                </c:pt>
                <c:pt idx="2">
                  <c:v>61966.49</c:v>
                </c:pt>
                <c:pt idx="3">
                  <c:v>63483.06</c:v>
                </c:pt>
                <c:pt idx="4">
                  <c:v>66477.710000000006</c:v>
                </c:pt>
                <c:pt idx="5">
                  <c:v>66141.710000000006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F67-4A87-A1A4-97DAB3E93404}"/>
            </c:ext>
          </c:extLst>
        </c:ser>
        <c:ser>
          <c:idx val="4"/>
          <c:order val="4"/>
          <c:tx>
            <c:strRef>
              <c:f>当座比率!$D$23</c:f>
              <c:strCache>
                <c:ptCount val="1"/>
                <c:pt idx="0">
                  <c:v>流動負債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当座比率!$E$18:$J$18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当座比率!$E$23:$J$23</c:f>
              <c:numCache>
                <c:formatCode>#,##0</c:formatCode>
                <c:ptCount val="6"/>
                <c:pt idx="0">
                  <c:v>-164314.96</c:v>
                </c:pt>
                <c:pt idx="1">
                  <c:v>-161244.56</c:v>
                </c:pt>
                <c:pt idx="2">
                  <c:v>-173189.65</c:v>
                </c:pt>
                <c:pt idx="3">
                  <c:v>-177968.91</c:v>
                </c:pt>
                <c:pt idx="4">
                  <c:v>-182269.38</c:v>
                </c:pt>
                <c:pt idx="5">
                  <c:v>-179023.77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F67-4A87-A1A4-97DAB3E93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9797855"/>
        <c:axId val="733754783"/>
      </c:barChart>
      <c:lineChart>
        <c:grouping val="standard"/>
        <c:varyColors val="0"/>
        <c:ser>
          <c:idx val="5"/>
          <c:order val="5"/>
          <c:tx>
            <c:strRef>
              <c:f>当座比率!$D$24</c:f>
              <c:strCache>
                <c:ptCount val="1"/>
                <c:pt idx="0">
                  <c:v>当座比率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0583333333333333E-2"/>
                  <c:y val="7.055555555555555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C6-424A-BD77-711FF8DB3F15}"/>
                </c:ext>
              </c:extLst>
            </c:dLbl>
            <c:dLbl>
              <c:idx val="1"/>
              <c:layout>
                <c:manualLayout>
                  <c:x val="8.7599803737900203E-3"/>
                  <c:y val="-2.4694444444444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C6-424A-BD77-711FF8DB3F15}"/>
                </c:ext>
              </c:extLst>
            </c:dLbl>
            <c:dLbl>
              <c:idx val="2"/>
              <c:layout>
                <c:manualLayout>
                  <c:x val="1.2254385964912212E-2"/>
                  <c:y val="-2.4694444444444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C6-424A-BD77-711FF8DB3F15}"/>
                </c:ext>
              </c:extLst>
            </c:dLbl>
            <c:dLbl>
              <c:idx val="3"/>
              <c:layout>
                <c:manualLayout>
                  <c:x val="1.225438596491228E-2"/>
                  <c:y val="2.8222222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C6-424A-BD77-711FF8DB3F15}"/>
                </c:ext>
              </c:extLst>
            </c:dLbl>
            <c:dLbl>
              <c:idx val="4"/>
              <c:layout>
                <c:manualLayout>
                  <c:x val="8.6337719298244259E-3"/>
                  <c:y val="3.8805555555555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C6-424A-BD77-711FF8DB3F15}"/>
                </c:ext>
              </c:extLst>
            </c:dLbl>
            <c:dLbl>
              <c:idx val="5"/>
              <c:layout>
                <c:manualLayout>
                  <c:x val="1.1080928379202165E-2"/>
                  <c:y val="3.5277777777777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C6-424A-BD77-711FF8DB3F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当座比率!$E$18:$J$18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当座比率!$E$24:$J$24</c:f>
              <c:numCache>
                <c:formatCode>#,##0.00</c:formatCode>
                <c:ptCount val="6"/>
                <c:pt idx="0">
                  <c:v>81.825647524729334</c:v>
                </c:pt>
                <c:pt idx="1">
                  <c:v>76.676385237430651</c:v>
                </c:pt>
                <c:pt idx="2">
                  <c:v>75.808571701599959</c:v>
                </c:pt>
                <c:pt idx="3">
                  <c:v>75.229415070306359</c:v>
                </c:pt>
                <c:pt idx="4">
                  <c:v>75.286200018895116</c:v>
                </c:pt>
                <c:pt idx="5">
                  <c:v>75.846430895740838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F67-4A87-A1A4-97DAB3E93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530848"/>
        <c:axId val="1402709968"/>
      </c:lineChart>
      <c:catAx>
        <c:axId val="163053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02709968"/>
        <c:crosses val="autoZero"/>
        <c:auto val="1"/>
        <c:lblAlgn val="ctr"/>
        <c:lblOffset val="100"/>
        <c:noMultiLvlLbl val="0"/>
      </c:catAx>
      <c:valAx>
        <c:axId val="1402709968"/>
        <c:scaling>
          <c:orientation val="minMax"/>
          <c:max val="9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1.7638888888888888E-2"/>
              <c:y val="3.51877777777777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30530848"/>
        <c:crosses val="autoZero"/>
        <c:crossBetween val="between"/>
        <c:majorUnit val="5"/>
      </c:valAx>
      <c:valAx>
        <c:axId val="733754783"/>
        <c:scaling>
          <c:orientation val="minMax"/>
          <c:max val="200000"/>
          <c:min val="-200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91459064327485384"/>
              <c:y val="4.929888888888889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39797855"/>
        <c:crosses val="max"/>
        <c:crossBetween val="between"/>
        <c:majorUnit val="100000"/>
      </c:valAx>
      <c:catAx>
        <c:axId val="11397978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37547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61911</xdr:colOff>
      <xdr:row>26</xdr:row>
      <xdr:rowOff>47623</xdr:rowOff>
    </xdr:from>
    <xdr:to>
      <xdr:col>10</xdr:col>
      <xdr:colOff>239174</xdr:colOff>
      <xdr:row>44</xdr:row>
      <xdr:rowOff>151948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6483B54-02F8-44DB-B368-F2F050147F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AF5F9-A3B2-477A-9236-FF075CE18284}">
  <dimension ref="A1:M53"/>
  <sheetViews>
    <sheetView showGridLines="0" tabSelected="1" workbookViewId="0">
      <selection activeCell="E9" sqref="E9"/>
    </sheetView>
  </sheetViews>
  <sheetFormatPr defaultColWidth="0" defaultRowHeight="15" customHeight="1" zeroHeight="1" x14ac:dyDescent="0.45"/>
  <cols>
    <col min="1" max="2" width="0.83203125" customWidth="1"/>
    <col min="3" max="3" width="10.609375" customWidth="1"/>
    <col min="4" max="4" width="5.609375" customWidth="1"/>
    <col min="5" max="10" width="9.88671875" customWidth="1"/>
    <col min="11" max="11" width="5.83203125" customWidth="1"/>
    <col min="12" max="13" width="9.109375" hidden="1" customWidth="1"/>
    <col min="14" max="16384" width="8.88671875" hidden="1"/>
  </cols>
  <sheetData>
    <row r="1" spans="1:12" s="2" customFormat="1" x14ac:dyDescent="0.45">
      <c r="A1" s="2" t="s">
        <v>1</v>
      </c>
    </row>
    <row r="2" spans="1:12" s="2" customFormat="1" x14ac:dyDescent="0.45">
      <c r="A2" s="2" t="s">
        <v>17</v>
      </c>
    </row>
    <row r="3" spans="1:12" s="2" customFormat="1" x14ac:dyDescent="0.45">
      <c r="A3" s="2" t="s">
        <v>15</v>
      </c>
    </row>
    <row r="4" spans="1:12" s="2" customFormat="1" x14ac:dyDescent="0.45">
      <c r="A4" s="2" t="s">
        <v>7</v>
      </c>
    </row>
    <row r="5" spans="1:12" x14ac:dyDescent="0.45"/>
    <row r="6" spans="1:12" ht="5" customHeight="1" x14ac:dyDescent="0.45"/>
    <row r="7" spans="1:12" ht="16.05" customHeight="1" x14ac:dyDescent="0.45">
      <c r="B7" s="3">
        <v>1</v>
      </c>
      <c r="C7" s="3" t="s">
        <v>2</v>
      </c>
      <c r="D7" s="2"/>
      <c r="E7" s="2"/>
      <c r="F7" s="2"/>
      <c r="G7" s="2"/>
      <c r="H7" s="2"/>
      <c r="I7" s="2"/>
      <c r="J7" s="2"/>
      <c r="K7" s="2"/>
    </row>
    <row r="8" spans="1:12" ht="16.05" customHeight="1" thickBot="1" x14ac:dyDescent="0.5"/>
    <row r="9" spans="1:12" ht="16.05" customHeight="1" x14ac:dyDescent="0.45">
      <c r="C9" t="s">
        <v>5</v>
      </c>
      <c r="D9" t="s">
        <v>16</v>
      </c>
      <c r="E9" s="6" t="s">
        <v>10</v>
      </c>
      <c r="F9" s="7" t="s">
        <v>11</v>
      </c>
      <c r="G9" s="7" t="s">
        <v>12</v>
      </c>
      <c r="H9" s="7" t="s">
        <v>13</v>
      </c>
      <c r="I9" s="7" t="s">
        <v>9</v>
      </c>
      <c r="J9" s="8" t="s">
        <v>8</v>
      </c>
    </row>
    <row r="10" spans="1:12" ht="16.05" customHeight="1" x14ac:dyDescent="0.45">
      <c r="C10" t="s">
        <v>18</v>
      </c>
      <c r="D10" t="s">
        <v>7</v>
      </c>
      <c r="E10" s="9">
        <v>2284557</v>
      </c>
      <c r="F10" s="10">
        <v>2939428</v>
      </c>
      <c r="G10" s="10">
        <v>2995075</v>
      </c>
      <c r="H10" s="10">
        <v>3052269</v>
      </c>
      <c r="I10" s="10">
        <v>3574704</v>
      </c>
      <c r="J10" s="11">
        <v>4190518</v>
      </c>
    </row>
    <row r="11" spans="1:12" ht="16.05" customHeight="1" x14ac:dyDescent="0.45">
      <c r="C11" t="s">
        <v>19</v>
      </c>
      <c r="D11" t="s">
        <v>7</v>
      </c>
      <c r="E11" s="9">
        <v>2782099</v>
      </c>
      <c r="F11" s="10">
        <v>1511389</v>
      </c>
      <c r="G11" s="10">
        <v>1821598</v>
      </c>
      <c r="H11" s="10">
        <v>1768360</v>
      </c>
      <c r="I11" s="10">
        <v>1127160</v>
      </c>
      <c r="J11" s="11">
        <v>678731</v>
      </c>
    </row>
    <row r="12" spans="1:12" ht="16.05" customHeight="1" x14ac:dyDescent="0.45">
      <c r="C12" t="s">
        <v>6</v>
      </c>
      <c r="D12" t="s">
        <v>7</v>
      </c>
      <c r="E12" s="9">
        <v>2108660</v>
      </c>
      <c r="F12" s="10">
        <v>2000149</v>
      </c>
      <c r="G12" s="10">
        <v>2115938</v>
      </c>
      <c r="H12" s="10">
        <v>2219562</v>
      </c>
      <c r="I12" s="10">
        <v>2372734</v>
      </c>
      <c r="J12" s="11">
        <v>2094894</v>
      </c>
    </row>
    <row r="13" spans="1:12" ht="16.05" customHeight="1" x14ac:dyDescent="0.45">
      <c r="C13" t="s">
        <v>20</v>
      </c>
      <c r="D13" t="s">
        <v>7</v>
      </c>
      <c r="E13" s="9">
        <v>6269862</v>
      </c>
      <c r="F13" s="10">
        <v>5912684</v>
      </c>
      <c r="G13" s="10">
        <v>6196649</v>
      </c>
      <c r="H13" s="10">
        <v>6348306</v>
      </c>
      <c r="I13" s="10">
        <v>6647771</v>
      </c>
      <c r="J13" s="11">
        <v>6614171</v>
      </c>
    </row>
    <row r="14" spans="1:12" ht="16.05" customHeight="1" thickBot="1" x14ac:dyDescent="0.5">
      <c r="C14" t="s">
        <v>0</v>
      </c>
      <c r="D14" t="s">
        <v>7</v>
      </c>
      <c r="E14" s="12">
        <v>16431496</v>
      </c>
      <c r="F14" s="13">
        <v>16124456</v>
      </c>
      <c r="G14" s="14">
        <v>17318965</v>
      </c>
      <c r="H14" s="13">
        <v>17796891</v>
      </c>
      <c r="I14" s="14">
        <v>18226938</v>
      </c>
      <c r="J14" s="15">
        <v>17902377</v>
      </c>
      <c r="L14" s="4"/>
    </row>
    <row r="15" spans="1:12" ht="16.05" customHeight="1" x14ac:dyDescent="0.45"/>
    <row r="16" spans="1:12" ht="16.05" customHeight="1" x14ac:dyDescent="0.45">
      <c r="B16" s="3">
        <f>MAX($B$7:B15)+1</f>
        <v>2</v>
      </c>
      <c r="C16" s="3" t="s">
        <v>3</v>
      </c>
      <c r="D16" s="2"/>
      <c r="E16" s="2"/>
      <c r="F16" s="2"/>
      <c r="G16" s="2"/>
      <c r="H16" s="2"/>
      <c r="I16" s="2"/>
      <c r="J16" s="2"/>
      <c r="K16" s="2"/>
    </row>
    <row r="17" spans="2:11" ht="16.05" customHeight="1" x14ac:dyDescent="0.45"/>
    <row r="18" spans="2:11" ht="16.05" customHeight="1" x14ac:dyDescent="0.45">
      <c r="C18" s="17"/>
      <c r="D18" s="20" t="s">
        <v>14</v>
      </c>
      <c r="E18" s="16" t="str">
        <f t="shared" ref="E18:J18" si="0">E9</f>
        <v>FY14</v>
      </c>
      <c r="F18" s="16" t="str">
        <f t="shared" si="0"/>
        <v>FY15</v>
      </c>
      <c r="G18" s="16" t="str">
        <f t="shared" si="0"/>
        <v>FY16</v>
      </c>
      <c r="H18" s="16" t="str">
        <f t="shared" si="0"/>
        <v>FY17</v>
      </c>
      <c r="I18" s="16" t="str">
        <f t="shared" si="0"/>
        <v>FY18</v>
      </c>
      <c r="J18" s="16" t="str">
        <f t="shared" si="0"/>
        <v>FY19</v>
      </c>
      <c r="K18" s="22"/>
    </row>
    <row r="19" spans="2:11" ht="16.05" customHeight="1" x14ac:dyDescent="0.45">
      <c r="C19" s="1"/>
      <c r="D19" s="1" t="str">
        <f>C10</f>
        <v>現金同等物</v>
      </c>
      <c r="E19" s="5">
        <f t="shared" ref="E19:J19" si="1">E10/100</f>
        <v>22845.57</v>
      </c>
      <c r="F19" s="5">
        <f t="shared" si="1"/>
        <v>29394.28</v>
      </c>
      <c r="G19" s="5">
        <f t="shared" si="1"/>
        <v>29950.75</v>
      </c>
      <c r="H19" s="5">
        <f t="shared" si="1"/>
        <v>30522.69</v>
      </c>
      <c r="I19" s="5">
        <f t="shared" si="1"/>
        <v>35747.040000000001</v>
      </c>
      <c r="J19" s="5">
        <f t="shared" si="1"/>
        <v>41905.18</v>
      </c>
      <c r="K19" s="22"/>
    </row>
    <row r="20" spans="2:11" ht="16.05" customHeight="1" x14ac:dyDescent="0.45">
      <c r="C20" s="19"/>
      <c r="D20" s="19" t="str">
        <f t="shared" ref="D20:D23" si="2">C11</f>
        <v>有価証券</v>
      </c>
      <c r="E20" s="18">
        <f t="shared" ref="E20:I21" si="3">E11/100</f>
        <v>27820.99</v>
      </c>
      <c r="F20" s="18">
        <f t="shared" si="3"/>
        <v>15113.89</v>
      </c>
      <c r="G20" s="18">
        <f t="shared" si="3"/>
        <v>18215.98</v>
      </c>
      <c r="H20" s="18">
        <f t="shared" si="3"/>
        <v>17683.599999999999</v>
      </c>
      <c r="I20" s="18">
        <f t="shared" si="3"/>
        <v>11271.6</v>
      </c>
      <c r="J20" s="18">
        <f>J11/100</f>
        <v>6787.31</v>
      </c>
      <c r="K20" s="22"/>
    </row>
    <row r="21" spans="2:11" ht="16.05" customHeight="1" x14ac:dyDescent="0.45">
      <c r="C21" s="19"/>
      <c r="D21" s="19" t="str">
        <f t="shared" si="2"/>
        <v>売上債権</v>
      </c>
      <c r="E21" s="18">
        <f t="shared" si="3"/>
        <v>21086.6</v>
      </c>
      <c r="F21" s="18">
        <f t="shared" si="3"/>
        <v>20001.490000000002</v>
      </c>
      <c r="G21" s="18">
        <f t="shared" si="3"/>
        <v>21159.38</v>
      </c>
      <c r="H21" s="18">
        <f t="shared" si="3"/>
        <v>22195.62</v>
      </c>
      <c r="I21" s="18">
        <f t="shared" si="3"/>
        <v>23727.34</v>
      </c>
      <c r="J21" s="18">
        <f>J12/100</f>
        <v>20948.939999999999</v>
      </c>
      <c r="K21" s="22"/>
    </row>
    <row r="22" spans="2:11" ht="16.05" customHeight="1" x14ac:dyDescent="0.45">
      <c r="C22" s="19"/>
      <c r="D22" s="19" t="str">
        <f t="shared" si="2"/>
        <v>金融債権</v>
      </c>
      <c r="E22" s="18">
        <f t="shared" ref="E22:I22" si="4">E13/100</f>
        <v>62698.62</v>
      </c>
      <c r="F22" s="18">
        <f t="shared" si="4"/>
        <v>59126.84</v>
      </c>
      <c r="G22" s="18">
        <f t="shared" si="4"/>
        <v>61966.49</v>
      </c>
      <c r="H22" s="18">
        <f t="shared" si="4"/>
        <v>63483.06</v>
      </c>
      <c r="I22" s="18">
        <f t="shared" si="4"/>
        <v>66477.710000000006</v>
      </c>
      <c r="J22" s="18">
        <f>J13/100</f>
        <v>66141.710000000006</v>
      </c>
      <c r="K22" s="22"/>
    </row>
    <row r="23" spans="2:11" ht="16.05" customHeight="1" x14ac:dyDescent="0.45">
      <c r="C23" s="19"/>
      <c r="D23" s="19" t="str">
        <f t="shared" si="2"/>
        <v>流動負債</v>
      </c>
      <c r="E23" s="18">
        <f t="shared" ref="E23:I23" si="5">-E14/100</f>
        <v>-164314.96</v>
      </c>
      <c r="F23" s="18">
        <f t="shared" si="5"/>
        <v>-161244.56</v>
      </c>
      <c r="G23" s="18">
        <f t="shared" si="5"/>
        <v>-173189.65</v>
      </c>
      <c r="H23" s="18">
        <f t="shared" si="5"/>
        <v>-177968.91</v>
      </c>
      <c r="I23" s="18">
        <f t="shared" si="5"/>
        <v>-182269.38</v>
      </c>
      <c r="J23" s="18">
        <f>-J14/100</f>
        <v>-179023.77</v>
      </c>
      <c r="K23" s="22"/>
    </row>
    <row r="24" spans="2:11" ht="16.05" customHeight="1" x14ac:dyDescent="0.45">
      <c r="C24" s="20"/>
      <c r="D24" s="20" t="s">
        <v>17</v>
      </c>
      <c r="E24" s="21">
        <f t="shared" ref="E24:J24" si="6">-SUM(E19:E22)/E23*100</f>
        <v>81.825647524729334</v>
      </c>
      <c r="F24" s="21">
        <f t="shared" si="6"/>
        <v>76.676385237430651</v>
      </c>
      <c r="G24" s="21">
        <f t="shared" si="6"/>
        <v>75.808571701599959</v>
      </c>
      <c r="H24" s="21">
        <f t="shared" si="6"/>
        <v>75.229415070306359</v>
      </c>
      <c r="I24" s="21">
        <f t="shared" si="6"/>
        <v>75.286200018895116</v>
      </c>
      <c r="J24" s="21">
        <f t="shared" si="6"/>
        <v>75.846430895740838</v>
      </c>
      <c r="K24" s="22"/>
    </row>
    <row r="25" spans="2:11" ht="16.05" customHeight="1" x14ac:dyDescent="0.45"/>
    <row r="26" spans="2:11" ht="16.05" customHeight="1" x14ac:dyDescent="0.45">
      <c r="B26" s="3">
        <f>MAX($B$7:B25)+1</f>
        <v>3</v>
      </c>
      <c r="C26" s="3" t="s">
        <v>4</v>
      </c>
      <c r="D26" s="2"/>
      <c r="E26" s="2"/>
      <c r="F26" s="2"/>
      <c r="G26" s="2"/>
      <c r="H26" s="2"/>
      <c r="I26" s="2"/>
      <c r="J26" s="2"/>
      <c r="K26" s="2"/>
    </row>
    <row r="27" spans="2:11" ht="16.05" customHeight="1" x14ac:dyDescent="0.45"/>
    <row r="28" spans="2:11" ht="16.05" customHeight="1" x14ac:dyDescent="0.45"/>
    <row r="29" spans="2:11" ht="16.05" customHeight="1" x14ac:dyDescent="0.45"/>
    <row r="30" spans="2:11" ht="16.05" customHeight="1" x14ac:dyDescent="0.45"/>
    <row r="31" spans="2:11" ht="16.05" customHeight="1" x14ac:dyDescent="0.45"/>
    <row r="32" spans="2:11" ht="16.05" customHeight="1" x14ac:dyDescent="0.45"/>
    <row r="33" ht="16.05" customHeight="1" x14ac:dyDescent="0.45"/>
    <row r="34" x14ac:dyDescent="0.45"/>
    <row r="35" x14ac:dyDescent="0.45"/>
    <row r="36" x14ac:dyDescent="0.45"/>
    <row r="37" x14ac:dyDescent="0.45"/>
    <row r="38" x14ac:dyDescent="0.45"/>
    <row r="39" x14ac:dyDescent="0.45"/>
    <row r="40" x14ac:dyDescent="0.45"/>
    <row r="41" x14ac:dyDescent="0.45"/>
    <row r="42" x14ac:dyDescent="0.45"/>
    <row r="43" x14ac:dyDescent="0.45"/>
    <row r="44" x14ac:dyDescent="0.45"/>
    <row r="45" x14ac:dyDescent="0.45"/>
    <row r="46" ht="15" hidden="1" customHeight="1" x14ac:dyDescent="0.45"/>
    <row r="47" ht="15" hidden="1" customHeight="1" x14ac:dyDescent="0.45"/>
    <row r="48" ht="15" hidden="1" customHeight="1" x14ac:dyDescent="0.45"/>
    <row r="49" ht="15" hidden="1" customHeight="1" x14ac:dyDescent="0.45"/>
    <row r="50" ht="15" hidden="1" customHeight="1" x14ac:dyDescent="0.45"/>
    <row r="51" ht="15" hidden="1" customHeight="1" x14ac:dyDescent="0.45"/>
    <row r="52" ht="15" hidden="1" customHeight="1" x14ac:dyDescent="0.45"/>
    <row r="53" ht="15" hidden="1" customHeight="1" x14ac:dyDescent="0.45"/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negative="1" xr2:uid="{C54DFB6F-FC5B-47FA-B57F-E3F1C3554A1A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当座比率!E13:J13</xm:f>
              <xm:sqref>K22</xm:sqref>
            </x14:sparkline>
          </x14:sparklines>
        </x14:sparklineGroup>
        <x14:sparklineGroup displayEmptyCellsAs="gap" high="1" low="1" negative="1" xr2:uid="{91259F50-1046-435B-A3C6-3F4B39523F73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当座比率!E12:J12</xm:f>
              <xm:sqref>K21</xm:sqref>
            </x14:sparkline>
          </x14:sparklines>
        </x14:sparklineGroup>
        <x14:sparklineGroup displayEmptyCellsAs="gap" high="1" low="1" negative="1" xr2:uid="{57783B53-24B3-4089-8EA0-D678D0EB9586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当座比率!E11:J11</xm:f>
              <xm:sqref>K20</xm:sqref>
            </x14:sparkline>
          </x14:sparklines>
        </x14:sparklineGroup>
        <x14:sparklineGroup displayEmptyCellsAs="gap" high="1" low="1" negative="1" xr2:uid="{9D9CC06F-49F1-4BB1-84EF-32EF4B1EC63F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当座比率!E10:J10</xm:f>
              <xm:sqref>K19</xm:sqref>
            </x14:sparkline>
          </x14:sparklines>
        </x14:sparklineGroup>
        <x14:sparklineGroup displayEmptyCellsAs="gap" high="1" low="1" negative="1" xr2:uid="{0E2A61BA-7809-462C-9D2F-FCDFE6F345F0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当座比率!E14:J14</xm:f>
              <xm:sqref>K23</xm:sqref>
            </x14:sparkline>
          </x14:sparklines>
        </x14:sparklineGroup>
        <x14:sparklineGroup displayEmptyCellsAs="gap" high="1" low="1" negative="1" xr2:uid="{255AC999-E8C2-4D9D-9741-6646111F26E7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当座比率!E24:J24</xm:f>
              <xm:sqref>K24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当座比率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2020-07-12T04:28:23Z</dcterms:created>
  <dcterms:modified xsi:type="dcterms:W3CDTF">2020-07-13T01:11:09Z</dcterms:modified>
</cp:coreProperties>
</file>