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2" documentId="8_{C4112300-5637-4F09-AD84-01B4EF0CA09E}" xr6:coauthVersionLast="45" xr6:coauthVersionMax="45" xr10:uidLastSave="{565C76E5-B84C-410A-8314-743B1E7ED7AA}"/>
  <bookViews>
    <workbookView xWindow="-98" yWindow="-98" windowWidth="20715" windowHeight="13276" xr2:uid="{00000000-000D-0000-FFFF-FFFF00000000}"/>
  </bookViews>
  <sheets>
    <sheet name="運転資本_原則法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4" l="1"/>
  <c r="B22" i="4" s="1"/>
  <c r="F19" i="4" l="1"/>
  <c r="G19" i="4"/>
  <c r="H19" i="4"/>
  <c r="I19" i="4"/>
  <c r="J19" i="4"/>
  <c r="E19" i="4"/>
  <c r="J18" i="4"/>
  <c r="J20" i="4" s="1"/>
  <c r="I18" i="4"/>
  <c r="H18" i="4"/>
  <c r="G18" i="4"/>
  <c r="F18" i="4"/>
  <c r="E18" i="4"/>
  <c r="F17" i="4"/>
  <c r="G17" i="4"/>
  <c r="H17" i="4"/>
  <c r="I17" i="4"/>
  <c r="J17" i="4"/>
  <c r="E17" i="4"/>
  <c r="F16" i="4"/>
  <c r="G16" i="4"/>
  <c r="H16" i="4"/>
  <c r="I16" i="4"/>
  <c r="J16" i="4"/>
  <c r="E16" i="4"/>
  <c r="D18" i="4"/>
  <c r="D19" i="4"/>
  <c r="D17" i="4"/>
  <c r="F20" i="4" l="1"/>
  <c r="E20" i="4"/>
  <c r="G20" i="4"/>
  <c r="I20" i="4"/>
  <c r="H20" i="4"/>
</calcChain>
</file>

<file path=xl/sharedStrings.xml><?xml version="1.0" encoding="utf-8"?>
<sst xmlns="http://schemas.openxmlformats.org/spreadsheetml/2006/main" count="23" uniqueCount="20">
  <si>
    <t>棚卸資産</t>
    <rPh sb="0" eb="2">
      <t>タナオロシ</t>
    </rPh>
    <rPh sb="2" eb="4">
      <t>シサン</t>
    </rPh>
    <phoneticPr fontId="1"/>
  </si>
  <si>
    <t>運転資本</t>
    <rPh sb="0" eb="2">
      <t>ウンテン</t>
    </rPh>
    <rPh sb="2" eb="4">
      <t>シホン</t>
    </rPh>
    <phoneticPr fontId="1"/>
  </si>
  <si>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</si>
  <si>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</si>
  <si>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</si>
  <si>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</si>
  <si>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</si>
  <si>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売上債権</t>
    <rPh sb="0" eb="2">
      <t>ウリアゲ</t>
    </rPh>
    <rPh sb="2" eb="4">
      <t>サイケン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</si>
  <si>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</si>
  <si>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</si>
  <si>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</si>
  <si>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</si>
  <si>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</si>
  <si>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</si>
  <si>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</si>
  <si>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</si>
  <si>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</si>
  <si>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運転資本_原則法</t>
  </si>
  <si>
    <t>仕入債務</t>
    <rPh sb="0" eb="2">
      <t>シイレ</t>
    </rPh>
    <rPh sb="2" eb="4">
      <t>サイム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</si>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</sst>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3" fontId="0" fillId="0" borderId="0" xfId="0" applyNumberForma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ja-JP" altLang="en-US" b="1">
                <a:latin typeface="+mj-lt"/>
              </a:rPr>
              <a:t>運転資本</a:t>
            </a:r>
            <a:r>
              <a:rPr lang="en-US" altLang="ja-JP" b="1">
                <a:latin typeface="+mj-lt"/>
              </a:rPr>
              <a:t>_</a:t>
            </a:r>
            <a:r>
              <a:rPr lang="ja-JP" altLang="en-US" b="1">
                <a:latin typeface="+mj-lt"/>
              </a:rPr>
              <a:t>原則法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28500000000002"/>
          <c:y val="0.15208250000000001"/>
          <c:w val="0.85931222222222226"/>
          <c:h val="0.64642638888888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運転資本_原則法!$D$17</c:f>
              <c:strCache>
                <c:ptCount val="1"/>
                <c:pt idx="0">
                  <c:v>売上債権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運転資本_原則法!$E$16:$J$16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運転資本_原則法!$E$17:$J$17</c:f>
              <c:numCache>
                <c:formatCode>#,##0</c:formatCode>
                <c:ptCount val="6"/>
                <c:pt idx="0">
                  <c:v>21086.6</c:v>
                </c:pt>
                <c:pt idx="1">
                  <c:v>20001.490000000002</c:v>
                </c:pt>
                <c:pt idx="2">
                  <c:v>21159.38</c:v>
                </c:pt>
                <c:pt idx="3">
                  <c:v>22195.62</c:v>
                </c:pt>
                <c:pt idx="4">
                  <c:v>23727.34</c:v>
                </c:pt>
                <c:pt idx="5">
                  <c:v>20948.939999999999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6-4EDA-BA2F-9237CE4C7EB8}"/>
            </c:ext>
          </c:extLst>
        </c:ser>
        <c:ser>
          <c:idx val="1"/>
          <c:order val="1"/>
          <c:tx>
            <c:strRef>
              <c:f>運転資本_原則法!$D$18</c:f>
              <c:strCache>
                <c:ptCount val="1"/>
                <c:pt idx="0">
                  <c:v>棚卸資産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運転資本_原則法!$E$16:$J$16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運転資本_原則法!$E$18:$J$18</c:f>
              <c:numCache>
                <c:formatCode>#,##0</c:formatCode>
                <c:ptCount val="6"/>
                <c:pt idx="0">
                  <c:v>21376.18</c:v>
                </c:pt>
                <c:pt idx="1">
                  <c:v>20615.11</c:v>
                </c:pt>
                <c:pt idx="2">
                  <c:v>23886.17</c:v>
                </c:pt>
                <c:pt idx="3">
                  <c:v>25397.89</c:v>
                </c:pt>
                <c:pt idx="4">
                  <c:v>26563.96</c:v>
                </c:pt>
                <c:pt idx="5">
                  <c:v>24349.18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6-4EDA-BA2F-9237CE4C7EB8}"/>
            </c:ext>
          </c:extLst>
        </c:ser>
        <c:ser>
          <c:idx val="2"/>
          <c:order val="2"/>
          <c:tx>
            <c:strRef>
              <c:f>運転資本_原則法!$D$19</c:f>
              <c:strCache>
                <c:ptCount val="1"/>
                <c:pt idx="0">
                  <c:v>仕入債務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運転資本_原則法!$E$16:$J$16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運転資本_原則法!$E$19:$J$19</c:f>
              <c:numCache>
                <c:formatCode>#,##0</c:formatCode>
                <c:ptCount val="6"/>
                <c:pt idx="0">
                  <c:v>-24105.88</c:v>
                </c:pt>
                <c:pt idx="1">
                  <c:v>-23895.15</c:v>
                </c:pt>
                <c:pt idx="2">
                  <c:v>-25663.82</c:v>
                </c:pt>
                <c:pt idx="3">
                  <c:v>-25866.57</c:v>
                </c:pt>
                <c:pt idx="4">
                  <c:v>-26459.84</c:v>
                </c:pt>
                <c:pt idx="5">
                  <c:v>-24341.8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E6-4EDA-BA2F-9237CE4C7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30530848"/>
        <c:axId val="1402709968"/>
      </c:barChart>
      <c:lineChart>
        <c:grouping val="standard"/>
        <c:varyColors val="0"/>
        <c:ser>
          <c:idx val="3"/>
          <c:order val="3"/>
          <c:tx>
            <c:strRef>
              <c:f>運転資本_原則法!$D$20</c:f>
              <c:strCache>
                <c:ptCount val="1"/>
                <c:pt idx="0">
                  <c:v>運転資本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583333333333333E-2"/>
                  <c:y val="-3.5277777777777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E6-4EDA-BA2F-9237CE4C7EB8}"/>
                </c:ext>
              </c:extLst>
            </c:dLbl>
            <c:dLbl>
              <c:idx val="1"/>
              <c:layout>
                <c:manualLayout>
                  <c:x val="1.2347222222222223E-2"/>
                  <c:y val="-4.5861111111111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E6-4EDA-BA2F-9237CE4C7EB8}"/>
                </c:ext>
              </c:extLst>
            </c:dLbl>
            <c:dLbl>
              <c:idx val="2"/>
              <c:layout>
                <c:manualLayout>
                  <c:x val="1.4111111111111111E-2"/>
                  <c:y val="-4.5861111111111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E6-4EDA-BA2F-9237CE4C7EB8}"/>
                </c:ext>
              </c:extLst>
            </c:dLbl>
            <c:dLbl>
              <c:idx val="3"/>
              <c:layout>
                <c:manualLayout>
                  <c:x val="1.4111111111111111E-2"/>
                  <c:y val="-3.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E6-4EDA-BA2F-9237CE4C7EB8}"/>
                </c:ext>
              </c:extLst>
            </c:dLbl>
            <c:dLbl>
              <c:idx val="4"/>
              <c:layout>
                <c:manualLayout>
                  <c:x val="1.2347222222222093E-2"/>
                  <c:y val="-2.4694444444444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E6-4EDA-BA2F-9237CE4C7EB8}"/>
                </c:ext>
              </c:extLst>
            </c:dLbl>
            <c:dLbl>
              <c:idx val="5"/>
              <c:layout>
                <c:manualLayout>
                  <c:x val="3.5277777777777777E-3"/>
                  <c:y val="-1.7638888888888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E6-4EDA-BA2F-9237CE4C7E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運転資本_原則法!$E$16:$J$16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運転資本_原則法!$E$20:$J$20</c:f>
              <c:numCache>
                <c:formatCode>#,##0</c:formatCode>
                <c:ptCount val="6"/>
                <c:pt idx="0">
                  <c:v>18356.899999999998</c:v>
                </c:pt>
                <c:pt idx="1">
                  <c:v>16721.450000000004</c:v>
                </c:pt>
                <c:pt idx="2">
                  <c:v>19381.730000000003</c:v>
                </c:pt>
                <c:pt idx="3">
                  <c:v>21726.939999999995</c:v>
                </c:pt>
                <c:pt idx="4">
                  <c:v>23831.460000000003</c:v>
                </c:pt>
                <c:pt idx="5">
                  <c:v>20956.319999999996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E6-4EDA-BA2F-9237CE4C7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530848"/>
        <c:axId val="1402709968"/>
      </c:lineChart>
      <c:catAx>
        <c:axId val="16305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2709968"/>
        <c:crosses val="autoZero"/>
        <c:auto val="1"/>
        <c:lblAlgn val="ctr"/>
        <c:lblOffset val="100"/>
        <c:noMultiLvlLbl val="0"/>
      </c:catAx>
      <c:valAx>
        <c:axId val="1402709968"/>
        <c:scaling>
          <c:orientation val="minMax"/>
          <c:max val="50000"/>
          <c:min val="-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3.5187777777777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053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</xdr:colOff>
      <xdr:row>22</xdr:row>
      <xdr:rowOff>57149</xdr:rowOff>
    </xdr:from>
    <xdr:to>
      <xdr:col>10</xdr:col>
      <xdr:colOff>353475</xdr:colOff>
      <xdr:row>40</xdr:row>
      <xdr:rowOff>161474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EACC658-0578-4137-A13C-115D2CEF6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A66-23F7-4AF4-AE2D-AB363EE3E054}">
  <dimension ref="A1:M41"/>
  <sheetViews>
    <sheetView showGridLines="0" tabSelected="1" workbookViewId="0">
      <selection activeCell="E9" sqref="E9"/>
    </sheetView>
  </sheetViews>
  <sheetFormatPr defaultColWidth="0" defaultRowHeight="15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/>
    <col min="14" max="16384" width="8.88671875" hidden="1"/>
  </cols>
  <sheetData>
    <row r="1" spans="1:12" s="21" customFormat="1" x14ac:dyDescent="0.4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21" customFormat="1" x14ac:dyDescent="0.45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21" customFormat="1" x14ac:dyDescent="0.4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21" customFormat="1" x14ac:dyDescent="0.45">
      <c r="A4" s="2" t="s">
        <v>8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45"/>
    <row r="6" spans="1:12" ht="5" customHeight="1" x14ac:dyDescent="0.45"/>
    <row r="7" spans="1:12" ht="16.05" customHeight="1" x14ac:dyDescent="0.45">
      <c r="B7" s="3">
        <v>1</v>
      </c>
      <c r="C7" s="3" t="s">
        <v>3</v>
      </c>
      <c r="D7" s="2"/>
      <c r="E7" s="2"/>
      <c r="F7" s="2"/>
      <c r="G7" s="2"/>
      <c r="H7" s="2"/>
      <c r="I7" s="2"/>
      <c r="J7" s="2"/>
      <c r="K7" s="2"/>
    </row>
    <row r="8" spans="1:12" ht="16.05" customHeight="1" thickBot="1" x14ac:dyDescent="0.5"/>
    <row r="9" spans="1:12" ht="16.05" customHeight="1" x14ac:dyDescent="0.45">
      <c r="C9" t="s">
        <v>6</v>
      </c>
      <c r="D9" t="s">
        <v>19</v>
      </c>
      <c r="E9" s="6" t="s">
        <v>11</v>
      </c>
      <c r="F9" s="7" t="s">
        <v>12</v>
      </c>
      <c r="G9" s="7" t="s">
        <v>13</v>
      </c>
      <c r="H9" s="7" t="s">
        <v>14</v>
      </c>
      <c r="I9" s="7" t="s">
        <v>10</v>
      </c>
      <c r="J9" s="8" t="s">
        <v>9</v>
      </c>
    </row>
    <row r="10" spans="1:12" ht="16.05" customHeight="1" x14ac:dyDescent="0.45">
      <c r="C10" t="s">
        <v>7</v>
      </c>
      <c r="D10" t="s">
        <v>8</v>
      </c>
      <c r="E10" s="9">
        <v>2108660</v>
      </c>
      <c r="F10" s="10">
        <v>2000149</v>
      </c>
      <c r="G10" s="10">
        <v>2115938</v>
      </c>
      <c r="H10" s="10">
        <v>2219562</v>
      </c>
      <c r="I10" s="10">
        <v>2372734</v>
      </c>
      <c r="J10" s="11">
        <v>2094894</v>
      </c>
    </row>
    <row r="11" spans="1:12" ht="16.05" customHeight="1" x14ac:dyDescent="0.45">
      <c r="C11" t="s">
        <v>0</v>
      </c>
      <c r="D11" t="s">
        <v>8</v>
      </c>
      <c r="E11" s="9">
        <v>2137618</v>
      </c>
      <c r="F11" s="10">
        <v>2061511</v>
      </c>
      <c r="G11" s="10">
        <v>2388617</v>
      </c>
      <c r="H11" s="10">
        <v>2539789</v>
      </c>
      <c r="I11" s="10">
        <v>2656396</v>
      </c>
      <c r="J11" s="11">
        <v>2434918</v>
      </c>
      <c r="L11" s="4"/>
    </row>
    <row r="12" spans="1:12" ht="16.05" customHeight="1" thickBot="1" x14ac:dyDescent="0.5">
      <c r="C12" t="s">
        <v>18</v>
      </c>
      <c r="D12" t="s">
        <v>8</v>
      </c>
      <c r="E12" s="12">
        <v>2410588</v>
      </c>
      <c r="F12" s="13">
        <v>2389515</v>
      </c>
      <c r="G12" s="14">
        <v>2566382</v>
      </c>
      <c r="H12" s="13">
        <v>2586657</v>
      </c>
      <c r="I12" s="14">
        <v>2645984</v>
      </c>
      <c r="J12" s="15">
        <v>2434180</v>
      </c>
      <c r="L12" s="4"/>
    </row>
    <row r="13" spans="1:12" ht="16.05" customHeight="1" x14ac:dyDescent="0.45"/>
    <row r="14" spans="1:12" ht="16.05" customHeight="1" x14ac:dyDescent="0.45">
      <c r="B14" s="3">
        <f>MAX($B$7:B13)+1</f>
        <v>2</v>
      </c>
      <c r="C14" s="3" t="s">
        <v>4</v>
      </c>
      <c r="D14" s="2"/>
      <c r="E14" s="2"/>
      <c r="F14" s="2"/>
      <c r="G14" s="2"/>
      <c r="H14" s="2"/>
      <c r="I14" s="2"/>
      <c r="J14" s="2"/>
      <c r="K14" s="2"/>
    </row>
    <row r="15" spans="1:12" ht="16.05" customHeight="1" x14ac:dyDescent="0.45"/>
    <row r="16" spans="1:12" ht="16.05" customHeight="1" x14ac:dyDescent="0.45">
      <c r="C16" s="20"/>
      <c r="D16" s="20" t="s">
        <v>15</v>
      </c>
      <c r="E16" s="16" t="str">
        <f>E9</f>
        <v>FY14</v>
      </c>
      <c r="F16" s="16" t="str">
        <f t="shared" ref="F16:J16" si="0">F9</f>
        <v>FY15</v>
      </c>
      <c r="G16" s="16" t="str">
        <f t="shared" si="0"/>
        <v>FY16</v>
      </c>
      <c r="H16" s="16" t="str">
        <f t="shared" si="0"/>
        <v>FY17</v>
      </c>
      <c r="I16" s="16" t="str">
        <f t="shared" si="0"/>
        <v>FY18</v>
      </c>
      <c r="J16" s="16" t="str">
        <f t="shared" si="0"/>
        <v>FY19</v>
      </c>
    </row>
    <row r="17" spans="2:11" ht="16.05" customHeight="1" x14ac:dyDescent="0.45">
      <c r="C17" s="1"/>
      <c r="D17" s="1" t="str">
        <f>C10</f>
        <v>売上債権</v>
      </c>
      <c r="E17" s="5">
        <f>E10/100</f>
        <v>21086.6</v>
      </c>
      <c r="F17" s="5">
        <f t="shared" ref="F17:J17" si="1">F10/100</f>
        <v>20001.490000000002</v>
      </c>
      <c r="G17" s="5">
        <f t="shared" si="1"/>
        <v>21159.38</v>
      </c>
      <c r="H17" s="5">
        <f t="shared" si="1"/>
        <v>22195.62</v>
      </c>
      <c r="I17" s="5">
        <f t="shared" si="1"/>
        <v>23727.34</v>
      </c>
      <c r="J17" s="5">
        <f t="shared" si="1"/>
        <v>20948.939999999999</v>
      </c>
    </row>
    <row r="18" spans="2:11" ht="16.05" customHeight="1" x14ac:dyDescent="0.45">
      <c r="C18" s="19"/>
      <c r="D18" s="19" t="str">
        <f t="shared" ref="C18:D19" si="2">C11</f>
        <v>棚卸資産</v>
      </c>
      <c r="E18" s="18">
        <f t="shared" ref="E18:J18" si="3">E11/100</f>
        <v>21376.18</v>
      </c>
      <c r="F18" s="18">
        <f t="shared" si="3"/>
        <v>20615.11</v>
      </c>
      <c r="G18" s="18">
        <f t="shared" si="3"/>
        <v>23886.17</v>
      </c>
      <c r="H18" s="18">
        <f t="shared" si="3"/>
        <v>25397.89</v>
      </c>
      <c r="I18" s="18">
        <f t="shared" si="3"/>
        <v>26563.96</v>
      </c>
      <c r="J18" s="18">
        <f t="shared" si="3"/>
        <v>24349.18</v>
      </c>
    </row>
    <row r="19" spans="2:11" ht="16.05" customHeight="1" x14ac:dyDescent="0.45">
      <c r="C19" s="19"/>
      <c r="D19" s="19" t="str">
        <f t="shared" si="2"/>
        <v>仕入債務</v>
      </c>
      <c r="E19" s="18">
        <f>-E12/100</f>
        <v>-24105.88</v>
      </c>
      <c r="F19" s="18">
        <f t="shared" ref="F19:J19" si="4">-F12/100</f>
        <v>-23895.15</v>
      </c>
      <c r="G19" s="18">
        <f t="shared" si="4"/>
        <v>-25663.82</v>
      </c>
      <c r="H19" s="18">
        <f t="shared" si="4"/>
        <v>-25866.57</v>
      </c>
      <c r="I19" s="18">
        <f t="shared" si="4"/>
        <v>-26459.84</v>
      </c>
      <c r="J19" s="18">
        <f t="shared" si="4"/>
        <v>-24341.8</v>
      </c>
    </row>
    <row r="20" spans="2:11" ht="16.05" customHeight="1" x14ac:dyDescent="0.45">
      <c r="C20" s="20"/>
      <c r="D20" s="20" t="s">
        <v>1</v>
      </c>
      <c r="E20" s="17">
        <f>SUM(E17:E19)</f>
        <v>18356.899999999998</v>
      </c>
      <c r="F20" s="17">
        <f t="shared" ref="F20:J20" si="5">SUM(F17:F19)</f>
        <v>16721.450000000004</v>
      </c>
      <c r="G20" s="17">
        <f t="shared" si="5"/>
        <v>19381.730000000003</v>
      </c>
      <c r="H20" s="17">
        <f t="shared" si="5"/>
        <v>21726.939999999995</v>
      </c>
      <c r="I20" s="17">
        <f t="shared" si="5"/>
        <v>23831.460000000003</v>
      </c>
      <c r="J20" s="17">
        <f t="shared" si="5"/>
        <v>20956.319999999996</v>
      </c>
    </row>
    <row r="21" spans="2:11" ht="16.05" customHeight="1" x14ac:dyDescent="0.45"/>
    <row r="22" spans="2:11" ht="16.05" customHeight="1" x14ac:dyDescent="0.45">
      <c r="B22" s="3">
        <f>MAX($B$7:B21)+1</f>
        <v>3</v>
      </c>
      <c r="C22" s="3" t="s">
        <v>5</v>
      </c>
      <c r="D22" s="2"/>
      <c r="E22" s="2"/>
      <c r="F22" s="2"/>
      <c r="G22" s="2"/>
      <c r="H22" s="2"/>
      <c r="I22" s="2"/>
      <c r="J22" s="2"/>
      <c r="K22" s="2"/>
    </row>
    <row r="23" spans="2:11" ht="16.05" customHeight="1" x14ac:dyDescent="0.45"/>
    <row r="24" spans="2:11" ht="16.05" customHeight="1" x14ac:dyDescent="0.45"/>
    <row r="25" spans="2:11" ht="16.05" customHeight="1" x14ac:dyDescent="0.45"/>
    <row r="26" spans="2:11" ht="16.05" customHeight="1" x14ac:dyDescent="0.45"/>
    <row r="27" spans="2:11" ht="16.05" customHeight="1" x14ac:dyDescent="0.45"/>
    <row r="28" spans="2:11" ht="16.05" customHeight="1" x14ac:dyDescent="0.45"/>
    <row r="29" spans="2:11" ht="16.05" customHeight="1" x14ac:dyDescent="0.45"/>
    <row r="30" spans="2:11" x14ac:dyDescent="0.45"/>
    <row r="31" spans="2:11" x14ac:dyDescent="0.45"/>
    <row r="32" spans="2:11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negative="1" xr2:uid="{C47059A6-E283-4DBF-929B-6B72BA777DF6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運転資本_原則法!E20:J20</xm:f>
              <xm:sqref>K20</xm:sqref>
            </x14:sparkline>
          </x14:sparklines>
        </x14:sparklineGroup>
        <x14:sparklineGroup displayEmptyCellsAs="gap" high="1" low="1" negative="1" xr2:uid="{57AB2772-7CB8-492C-8B7F-0563204E6F1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運転資本_原則法!E12:J12</xm:f>
              <xm:sqref>K19</xm:sqref>
            </x14:sparkline>
          </x14:sparklines>
        </x14:sparklineGroup>
        <x14:sparklineGroup displayEmptyCellsAs="gap" high="1" low="1" negative="1" xr2:uid="{23E2CC6F-11D7-4E05-84E9-922CC5A5BC9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運転資本_原則法!E11:J11</xm:f>
              <xm:sqref>K18</xm:sqref>
            </x14:sparkline>
          </x14:sparklines>
        </x14:sparklineGroup>
        <x14:sparklineGroup displayEmptyCellsAs="gap" high="1" low="1" negative="1" xr2:uid="{16BB491F-6E25-4460-BAF4-811B565B167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運転資本_原則法!E10:J10</xm:f>
              <xm:sqref>K17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運転資本_原則法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2020-07-12T04:54:05Z</dcterms:modified>
</cp:coreProperties>
</file>