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1" documentId="8_{DF11FAC2-39F9-4906-A053-869B27539FBE}" xr6:coauthVersionLast="45" xr6:coauthVersionMax="45" xr10:uidLastSave="{AE189A03-57B5-41E2-8FFF-6A0BAF7C10C7}"/>
  <bookViews>
    <workbookView xWindow="-98" yWindow="-98" windowWidth="20715" windowHeight="13276" tabRatio="877" xr2:uid="{00000000-000D-0000-FFFF-FFFF00000000}"/>
  </bookViews>
  <sheets>
    <sheet name="資本生産性" sheetId="6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62" l="1"/>
  <c r="F46" i="62"/>
  <c r="G46" i="62"/>
  <c r="H46" i="62"/>
  <c r="I46" i="62"/>
  <c r="J46" i="62"/>
  <c r="F47" i="62"/>
  <c r="G47" i="62"/>
  <c r="H47" i="62"/>
  <c r="I47" i="62"/>
  <c r="J47" i="62"/>
  <c r="E47" i="62"/>
  <c r="F45" i="62"/>
  <c r="G45" i="62"/>
  <c r="H45" i="62"/>
  <c r="I45" i="62"/>
  <c r="J45" i="62"/>
  <c r="E45" i="62"/>
  <c r="J34" i="62"/>
  <c r="F34" i="62"/>
  <c r="G34" i="62"/>
  <c r="H34" i="62"/>
  <c r="I34" i="62"/>
  <c r="E34" i="62"/>
  <c r="E35" i="62"/>
  <c r="F44" i="62"/>
  <c r="G44" i="62"/>
  <c r="H44" i="62"/>
  <c r="I44" i="62"/>
  <c r="J44" i="62"/>
  <c r="E44" i="62"/>
  <c r="J43" i="62" l="1"/>
  <c r="I43" i="62"/>
  <c r="H43" i="62"/>
  <c r="G43" i="62"/>
  <c r="F43" i="62"/>
  <c r="E43" i="62"/>
  <c r="J42" i="62"/>
  <c r="I42" i="62"/>
  <c r="H42" i="62"/>
  <c r="G42" i="62"/>
  <c r="F42" i="62"/>
  <c r="E42" i="62"/>
  <c r="J41" i="62"/>
  <c r="I41" i="62"/>
  <c r="H41" i="62"/>
  <c r="G41" i="62"/>
  <c r="F41" i="62"/>
  <c r="E41" i="62"/>
  <c r="J40" i="62"/>
  <c r="I40" i="62"/>
  <c r="H40" i="62"/>
  <c r="G40" i="62"/>
  <c r="F40" i="62"/>
  <c r="E40" i="62"/>
  <c r="J39" i="62"/>
  <c r="I39" i="62"/>
  <c r="H39" i="62"/>
  <c r="G39" i="62"/>
  <c r="F39" i="62"/>
  <c r="E39" i="62"/>
  <c r="J38" i="62"/>
  <c r="I38" i="62"/>
  <c r="H38" i="62"/>
  <c r="G38" i="62"/>
  <c r="F38" i="62"/>
  <c r="E38" i="62"/>
  <c r="J36" i="62"/>
  <c r="J37" i="62" s="1"/>
  <c r="I36" i="62"/>
  <c r="I37" i="62" s="1"/>
  <c r="H36" i="62"/>
  <c r="H37" i="62" s="1"/>
  <c r="G36" i="62"/>
  <c r="G37" i="62" s="1"/>
  <c r="F36" i="62"/>
  <c r="F37" i="62" s="1"/>
  <c r="E36" i="62"/>
  <c r="E37" i="62" s="1"/>
  <c r="J35" i="62"/>
  <c r="I35" i="62"/>
  <c r="H35" i="62"/>
  <c r="G35" i="62"/>
  <c r="F35" i="62"/>
  <c r="J33" i="62"/>
  <c r="I33" i="62"/>
  <c r="H33" i="62"/>
  <c r="G33" i="62"/>
  <c r="F33" i="62"/>
  <c r="E33" i="62"/>
  <c r="B31" i="62"/>
  <c r="B49" i="62" s="1"/>
</calcChain>
</file>

<file path=xl/sharedStrings.xml><?xml version="1.0" encoding="utf-8"?>
<sst xmlns="http://schemas.openxmlformats.org/spreadsheetml/2006/main" count="82" uniqueCount="52">
  <si>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</si>
  <si>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</si>
  <si>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経営分析</t>
    <rPh sb="0" eb="2">
      <t>ケイエイ</t>
    </rPh>
    <rPh sb="2" eb="4">
      <t>ブンセキ</t>
    </rPh>
    <phoneticPr fontId="1"/>
  </si>
  <si>
    <t>百万円</t>
    <rPh sb="0" eb="3">
      <t>ヒャクマンエン</t>
    </rPh>
    <phoneticPr fontId="1"/>
  </si>
  <si>
    <t>入力</t>
    <rPh sb="0" eb="2">
      <t>ニュウリョク</t>
    </rPh>
    <phoneticPr fontId="1"/>
  </si>
  <si>
    <t>期間</t>
    <rPh sb="0" eb="2">
      <t>キカン</t>
    </rPh>
    <phoneticPr fontId="1"/>
  </si>
  <si>
    <t>年度</t>
    <rPh sb="0" eb="2">
      <t>ネンド</t>
    </rPh>
    <phoneticPr fontId="1"/>
  </si>
  <si>
    <t>FY18</t>
    <phoneticPr fontId="1"/>
  </si>
  <si>
    <t>グラフ元</t>
    <rPh sb="3" eb="4">
      <t>モト</t>
    </rPh>
    <phoneticPr fontId="1"/>
  </si>
  <si>
    <t>グラフ</t>
    <phoneticPr fontId="1"/>
  </si>
  <si>
    <t>支払利息</t>
    <rPh sb="0" eb="2">
      <t>シハライ</t>
    </rPh>
    <rPh sb="2" eb="4">
      <t>リソク</t>
    </rPh>
    <phoneticPr fontId="1"/>
  </si>
  <si>
    <t>単位変更（百分率）</t>
    <rPh sb="0" eb="2">
      <t>タンイ</t>
    </rPh>
    <rPh sb="2" eb="4">
      <t>ヘンコウ</t>
    </rPh>
    <rPh sb="5" eb="8">
      <t>ヒャクブンリツ</t>
    </rPh>
    <phoneticPr fontId="1"/>
  </si>
  <si>
    <t>%</t>
    <phoneticPr fontId="1"/>
  </si>
  <si>
    <t>回転</t>
    <rPh sb="0" eb="2">
      <t>カイテン</t>
    </rPh>
    <phoneticPr fontId="1"/>
  </si>
  <si>
    <t>人件費</t>
    <rPh sb="0" eb="3">
      <t>ジンケンヒ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</si>
  <si>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</si>
  <si>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サンプル_法人企業統計（金融業、保険業以外の業種）</t>
    <rPh sb="5" eb="7">
      <t>ホウジン</t>
    </rPh>
    <rPh sb="7" eb="9">
      <t>キギョウ</t>
    </rPh>
    <rPh sb="9" eb="11">
      <t>トウケイ</t>
    </rPh>
    <phoneticPr fontId="1"/>
  </si>
  <si>
    <t>会社数</t>
    <rPh sb="0" eb="2">
      <t>カイシャ</t>
    </rPh>
    <rPh sb="2" eb="3">
      <t>スウ</t>
    </rPh>
    <phoneticPr fontId="1"/>
  </si>
  <si>
    <t>社</t>
    <rPh sb="0" eb="1">
      <t>シャ</t>
    </rPh>
    <phoneticPr fontId="1"/>
  </si>
  <si>
    <t>FY13</t>
    <phoneticPr fontId="1"/>
  </si>
  <si>
    <t>FY14</t>
    <phoneticPr fontId="1"/>
  </si>
  <si>
    <t>FY15</t>
    <phoneticPr fontId="1"/>
  </si>
  <si>
    <t>FY16</t>
    <phoneticPr fontId="1"/>
  </si>
  <si>
    <t>FY17</t>
    <phoneticPr fontId="1"/>
  </si>
  <si>
    <t>法人税等調整額</t>
    <rPh sb="0" eb="4">
      <t>ホウジンゼイナド</t>
    </rPh>
    <rPh sb="4" eb="6">
      <t>チョウセイ</t>
    </rPh>
    <rPh sb="6" eb="7">
      <t>ガク</t>
    </rPh>
    <phoneticPr fontId="1"/>
  </si>
  <si>
    <t>社内留保</t>
    <phoneticPr fontId="1"/>
  </si>
  <si>
    <t>配当金計</t>
    <rPh sb="0" eb="3">
      <t>ハイトウキン</t>
    </rPh>
    <rPh sb="3" eb="4">
      <t>ケイ</t>
    </rPh>
    <phoneticPr fontId="1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</si>
  <si>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</si>
  <si>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租税公課</t>
    <phoneticPr fontId="1"/>
  </si>
  <si>
    <t>動産・不動産賃借料</t>
    <phoneticPr fontId="1"/>
  </si>
  <si>
    <t>支払利息等</t>
    <phoneticPr fontId="1"/>
  </si>
  <si>
    <t>福利厚生費</t>
    <phoneticPr fontId="1"/>
  </si>
  <si>
    <t>従業員賞与</t>
    <phoneticPr fontId="1"/>
  </si>
  <si>
    <t>従業員給与</t>
    <phoneticPr fontId="1"/>
  </si>
  <si>
    <t>役員賞与</t>
    <phoneticPr fontId="1"/>
  </si>
  <si>
    <t>役員給与</t>
    <phoneticPr fontId="1"/>
  </si>
  <si>
    <t>減価償却費計</t>
    <phoneticPr fontId="1"/>
  </si>
  <si>
    <t>（1社平均）</t>
    <rPh sb="2" eb="3">
      <t>シャ</t>
    </rPh>
    <rPh sb="3" eb="5">
      <t>ヘイキン</t>
    </rPh>
    <phoneticPr fontId="1"/>
  </si>
  <si>
    <t>粗付加価値(控除法)</t>
    <rPh sb="0" eb="1">
      <t>アラ</t>
    </rPh>
    <rPh sb="1" eb="3">
      <t>フカ</t>
    </rPh>
    <rPh sb="3" eb="5">
      <t>カチ</t>
    </rPh>
    <rPh sb="6" eb="8">
      <t>コウジョ</t>
    </rPh>
    <rPh sb="8" eb="9">
      <t>ホウ</t>
    </rPh>
    <phoneticPr fontId="1"/>
  </si>
  <si>
    <t>粗付加価値(加算法)</t>
    <rPh sb="0" eb="1">
      <t>アラ</t>
    </rPh>
    <rPh sb="1" eb="3">
      <t>フカ</t>
    </rPh>
    <rPh sb="3" eb="5">
      <t>カチ</t>
    </rPh>
    <rPh sb="6" eb="8">
      <t>カサン</t>
    </rPh>
    <rPh sb="8" eb="9">
      <t>ホウ</t>
    </rPh>
    <rPh sb="9" eb="10">
      <t>ジョホウ</t>
    </rPh>
    <phoneticPr fontId="1"/>
  </si>
  <si>
    <t>純付加価値(加算法)</t>
    <rPh sb="0" eb="1">
      <t>ジュン</t>
    </rPh>
    <rPh sb="1" eb="3">
      <t>フカ</t>
    </rPh>
    <rPh sb="3" eb="5">
      <t>カチ</t>
    </rPh>
    <rPh sb="6" eb="8">
      <t>カサン</t>
    </rPh>
    <rPh sb="8" eb="9">
      <t>ホウ</t>
    </rPh>
    <rPh sb="9" eb="10">
      <t>ジョホウ</t>
    </rPh>
    <phoneticPr fontId="1"/>
  </si>
  <si>
    <t>賃借料</t>
    <rPh sb="0" eb="3">
      <t>チンシャクリョウ</t>
    </rPh>
    <phoneticPr fontId="1"/>
  </si>
  <si>
    <t>納税額</t>
    <rPh sb="0" eb="2">
      <t>ノウゼイ</t>
    </rPh>
    <rPh sb="2" eb="3">
      <t>ガク</t>
    </rPh>
    <phoneticPr fontId="1"/>
  </si>
  <si>
    <t>株主利益</t>
    <rPh sb="0" eb="2">
      <t>カブヌシ</t>
    </rPh>
    <rPh sb="2" eb="4">
      <t>リエキ</t>
    </rPh>
    <phoneticPr fontId="1"/>
  </si>
  <si>
    <t>付加価値率</t>
    <rPh sb="0" eb="2">
      <t>フカ</t>
    </rPh>
    <rPh sb="2" eb="4">
      <t>カチ</t>
    </rPh>
    <rPh sb="4" eb="5">
      <t>リツ</t>
    </rPh>
    <phoneticPr fontId="1"/>
  </si>
  <si>
    <t>総資本(期首)</t>
    <rPh sb="0" eb="3">
      <t>ソウシホン</t>
    </rPh>
    <rPh sb="4" eb="6">
      <t>キシュ</t>
    </rPh>
    <phoneticPr fontId="1"/>
  </si>
  <si>
    <t>総資本(期末)</t>
    <rPh sb="0" eb="3">
      <t>ソウシホン</t>
    </rPh>
    <rPh sb="4" eb="6">
      <t>キマツ</t>
    </rPh>
    <phoneticPr fontId="1"/>
  </si>
  <si>
    <t>総資本(平残)</t>
    <rPh sb="0" eb="3">
      <t>ソウシホン</t>
    </rPh>
    <rPh sb="4" eb="6">
      <t>ヘイザン</t>
    </rPh>
    <phoneticPr fontId="1"/>
  </si>
  <si>
    <t>資本生産性</t>
    <rPh sb="0" eb="2">
      <t>シホン</t>
    </rPh>
    <rPh sb="2" eb="5">
      <t>セイサンセイ</t>
    </rPh>
    <phoneticPr fontId="1"/>
  </si>
  <si>
    <t>総資本回転率</t>
    <rPh sb="0" eb="3">
      <t>ソウシホン</t>
    </rPh>
    <rPh sb="3" eb="5">
      <t>カイテン</t>
    </rPh>
    <rPh sb="5" eb="6">
      <t>リツ</t>
    </rPh>
    <phoneticPr fontId="1"/>
  </si>
  <si>
    <t>※資本生産性＝粗付加価値（加算法）÷総資本（平残）×100%</t>
    <rPh sb="1" eb="3">
      <t>シホン</t>
    </rPh>
    <rPh sb="3" eb="6">
      <t>セイサンセイ</t>
    </rPh>
    <rPh sb="7" eb="8">
      <t>アラ</t>
    </rPh>
    <rPh sb="8" eb="10">
      <t>フカ</t>
    </rPh>
    <rPh sb="10" eb="12">
      <t>カチ</t>
    </rPh>
    <rPh sb="13" eb="15">
      <t>カサン</t>
    </rPh>
    <rPh sb="15" eb="16">
      <t>ホウ</t>
    </rPh>
    <rPh sb="18" eb="21">
      <t>ソウシホン</t>
    </rPh>
    <rPh sb="22" eb="24">
      <t>ヘイザン</t>
    </rPh>
    <phoneticPr fontId="1"/>
  </si>
  <si>
    <t>資本生産性</t>
    <rPh sb="0" eb="2">
      <t>シホン</t>
    </rPh>
    <rPh sb="2" eb="4">
      <t>セイサン</t>
    </rPh>
    <rPh sb="4" eb="5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</si>
</sst>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;[Red]\-#,##0.0"/>
    <numFmt numFmtId="178" formatCode="0_ "/>
    <numFmt numFmtId="180" formatCode="#,##0.000;[Red]\-#,##0.000"/>
  </numFmts>
  <fonts count="12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color theme="1"/>
      <name val="Meiryo UI"/>
      <family val="2"/>
      <scheme val="minor"/>
    </font>
    <font>
      <sz val="11"/>
      <color theme="0"/>
      <name val="Meiryo UI"/>
      <family val="2"/>
      <scheme val="minor"/>
    </font>
    <font>
      <sz val="11"/>
      <color theme="4"/>
      <name val="Meiryo UI"/>
      <family val="2"/>
      <scheme val="minor"/>
    </font>
    <font>
      <sz val="11"/>
      <color theme="4"/>
      <name val="Meiryo UI"/>
      <family val="3"/>
      <charset val="128"/>
      <scheme val="minor"/>
    </font>
    <font>
      <sz val="10"/>
      <color theme="1"/>
      <name val="Meiryo UI"/>
      <family val="2"/>
      <scheme val="minor"/>
    </font>
    <font>
      <sz val="9"/>
      <color theme="1"/>
      <name val="Meiryo UI"/>
      <family val="2"/>
      <scheme val="minor"/>
    </font>
    <font>
      <sz val="9"/>
      <color theme="4"/>
      <name val="Meiryo UI"/>
      <family val="3"/>
      <charset val="128"/>
      <scheme val="minor"/>
    </font>
    <font>
      <sz val="8"/>
      <color theme="4"/>
      <name val="Meiryo UI"/>
      <family val="3"/>
      <charset val="128"/>
      <scheme val="minor"/>
    </font>
    <font>
      <sz val="8"/>
      <color theme="1"/>
      <name val="Meiryo UI"/>
      <family val="2"/>
      <scheme val="minor"/>
    </font>
    <font>
      <sz val="6"/>
      <color theme="1"/>
      <name val="Meiryo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/>
    <xf numFmtId="38" fontId="0" fillId="0" borderId="0" xfId="1" applyFont="1" applyAlignment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178" fontId="0" fillId="0" borderId="0" xfId="0" applyNumberFormat="1" applyBorder="1"/>
    <xf numFmtId="0" fontId="0" fillId="0" borderId="0" xfId="0" applyFill="1"/>
    <xf numFmtId="180" fontId="0" fillId="0" borderId="0" xfId="1" applyNumberFormat="1" applyFont="1" applyAlignment="1"/>
    <xf numFmtId="180" fontId="0" fillId="2" borderId="0" xfId="1" applyNumberFormat="1" applyFont="1" applyFill="1" applyAlignment="1"/>
    <xf numFmtId="3" fontId="5" fillId="0" borderId="0" xfId="1" applyNumberFormat="1" applyFont="1" applyFill="1" applyBorder="1" applyAlignment="1"/>
    <xf numFmtId="38" fontId="0" fillId="0" borderId="0" xfId="1" applyFont="1" applyFill="1" applyAlignment="1"/>
    <xf numFmtId="3" fontId="5" fillId="3" borderId="13" xfId="1" applyNumberFormat="1" applyFont="1" applyFill="1" applyBorder="1" applyAlignment="1"/>
    <xf numFmtId="0" fontId="0" fillId="0" borderId="0" xfId="0" applyFill="1" applyAlignment="1">
      <alignment horizontal="right"/>
    </xf>
    <xf numFmtId="38" fontId="5" fillId="3" borderId="6" xfId="1" applyFont="1" applyFill="1" applyBorder="1" applyAlignment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11" xfId="0" applyFont="1" applyFill="1" applyBorder="1" applyAlignment="1">
      <alignment horizontal="right"/>
    </xf>
    <xf numFmtId="9" fontId="5" fillId="0" borderId="0" xfId="2" applyFont="1" applyFill="1" applyBorder="1" applyAlignment="1">
      <alignment wrapText="1"/>
    </xf>
    <xf numFmtId="9" fontId="5" fillId="0" borderId="0" xfId="2" applyFont="1" applyFill="1" applyBorder="1" applyAlignment="1"/>
    <xf numFmtId="10" fontId="5" fillId="0" borderId="0" xfId="2" applyNumberFormat="1" applyFont="1" applyFill="1" applyBorder="1" applyAlignment="1">
      <alignment wrapText="1"/>
    </xf>
    <xf numFmtId="0" fontId="0" fillId="0" borderId="12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8" fontId="5" fillId="3" borderId="5" xfId="1" applyFont="1" applyFill="1" applyBorder="1" applyAlignment="1"/>
    <xf numFmtId="38" fontId="5" fillId="3" borderId="1" xfId="1" applyFont="1" applyFill="1" applyBorder="1" applyAlignment="1"/>
    <xf numFmtId="177" fontId="0" fillId="0" borderId="12" xfId="1" applyNumberFormat="1" applyFont="1" applyFill="1" applyBorder="1" applyAlignment="1"/>
    <xf numFmtId="0" fontId="0" fillId="0" borderId="12" xfId="0" applyFont="1" applyBorder="1" applyAlignment="1">
      <alignment horizontal="right"/>
    </xf>
    <xf numFmtId="178" fontId="0" fillId="0" borderId="10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38" fontId="5" fillId="3" borderId="16" xfId="1" applyFont="1" applyFill="1" applyBorder="1" applyAlignment="1"/>
    <xf numFmtId="38" fontId="5" fillId="3" borderId="17" xfId="1" applyFont="1" applyFill="1" applyBorder="1" applyAlignment="1"/>
    <xf numFmtId="38" fontId="5" fillId="3" borderId="17" xfId="1" applyFont="1" applyFill="1" applyBorder="1" applyAlignment="1">
      <alignment wrapText="1"/>
    </xf>
    <xf numFmtId="38" fontId="5" fillId="3" borderId="18" xfId="1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38" fontId="9" fillId="3" borderId="5" xfId="1" applyFont="1" applyFill="1" applyBorder="1" applyAlignment="1"/>
    <xf numFmtId="38" fontId="9" fillId="3" borderId="1" xfId="1" applyFont="1" applyFill="1" applyBorder="1" applyAlignment="1"/>
    <xf numFmtId="38" fontId="9" fillId="3" borderId="6" xfId="1" applyFont="1" applyFill="1" applyBorder="1" applyAlignment="1"/>
    <xf numFmtId="38" fontId="8" fillId="3" borderId="5" xfId="1" applyFont="1" applyFill="1" applyBorder="1" applyAlignment="1"/>
    <xf numFmtId="38" fontId="8" fillId="3" borderId="1" xfId="1" applyFont="1" applyFill="1" applyBorder="1" applyAlignment="1"/>
    <xf numFmtId="38" fontId="8" fillId="3" borderId="6" xfId="1" applyFont="1" applyFill="1" applyBorder="1" applyAlignment="1"/>
    <xf numFmtId="0" fontId="11" fillId="0" borderId="0" xfId="0" applyFont="1" applyAlignment="1">
      <alignment horizontal="right"/>
    </xf>
    <xf numFmtId="0" fontId="10" fillId="0" borderId="12" xfId="0" applyFont="1" applyBorder="1" applyAlignment="1">
      <alignment horizontal="right"/>
    </xf>
    <xf numFmtId="177" fontId="0" fillId="0" borderId="12" xfId="1" applyNumberFormat="1" applyFont="1" applyBorder="1" applyAlignment="1"/>
    <xf numFmtId="177" fontId="0" fillId="0" borderId="0" xfId="1" applyNumberFormat="1" applyFont="1" applyFill="1" applyBorder="1" applyAlignment="1"/>
    <xf numFmtId="177" fontId="0" fillId="0" borderId="14" xfId="1" applyNumberFormat="1" applyFont="1" applyBorder="1" applyAlignment="1"/>
    <xf numFmtId="177" fontId="0" fillId="0" borderId="0" xfId="0" applyNumberFormat="1"/>
    <xf numFmtId="178" fontId="4" fillId="3" borderId="2" xfId="0" applyNumberFormat="1" applyFont="1" applyFill="1" applyBorder="1" applyAlignment="1">
      <alignment horizontal="left"/>
    </xf>
    <xf numFmtId="178" fontId="4" fillId="3" borderId="3" xfId="0" applyNumberFormat="1" applyFont="1" applyFill="1" applyBorder="1" applyAlignment="1">
      <alignment horizontal="left"/>
    </xf>
    <xf numFmtId="178" fontId="4" fillId="3" borderId="4" xfId="0" applyNumberFormat="1" applyFont="1" applyFill="1" applyBorder="1" applyAlignment="1">
      <alignment horizontal="left"/>
    </xf>
    <xf numFmtId="38" fontId="9" fillId="3" borderId="1" xfId="1" applyFont="1" applyFill="1" applyBorder="1" applyAlignment="1">
      <alignment wrapText="1"/>
    </xf>
    <xf numFmtId="38" fontId="9" fillId="3" borderId="7" xfId="1" applyFont="1" applyFill="1" applyBorder="1" applyAlignment="1"/>
    <xf numFmtId="38" fontId="9" fillId="3" borderId="8" xfId="1" applyFont="1" applyFill="1" applyBorder="1" applyAlignment="1"/>
    <xf numFmtId="38" fontId="9" fillId="3" borderId="8" xfId="1" applyFont="1" applyFill="1" applyBorder="1" applyAlignment="1">
      <alignment wrapText="1"/>
    </xf>
    <xf numFmtId="38" fontId="9" fillId="3" borderId="9" xfId="1" applyFont="1" applyFill="1" applyBorder="1" applyAlignment="1"/>
    <xf numFmtId="177" fontId="0" fillId="0" borderId="15" xfId="1" applyNumberFormat="1" applyFont="1" applyBorder="1" applyAlignment="1"/>
    <xf numFmtId="40" fontId="0" fillId="0" borderId="12" xfId="1" applyNumberFormat="1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資本生産性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453070175438595E-2"/>
          <c:y val="0.118039411655719"/>
          <c:w val="0.86722880116959067"/>
          <c:h val="0.65674870645869265"/>
        </c:manualLayout>
      </c:layout>
      <c:barChart>
        <c:barDir val="col"/>
        <c:grouping val="clustered"/>
        <c:varyColors val="0"/>
        <c:ser>
          <c:idx val="13"/>
          <c:order val="13"/>
          <c:tx>
            <c:strRef>
              <c:f>資本生産性!$C$47:$D$47</c:f>
              <c:strCache>
                <c:ptCount val="2"/>
                <c:pt idx="0">
                  <c:v>資本生産性</c:v>
                </c:pt>
                <c:pt idx="1">
                  <c:v>%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資本生産性!$D$33:$J$33</c15:sqref>
                  </c15:fullRef>
                </c:ext>
              </c:extLst>
              <c:f>資本生産性!$E$33:$J$33</c:f>
              <c:strCache>
                <c:ptCount val="6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資本生産性!$D$47:$J$47</c15:sqref>
                  </c15:fullRef>
                </c:ext>
              </c:extLst>
              <c:f>資本生産性!$E$47:$J$47</c:f>
              <c:numCache>
                <c:formatCode>#,##0.0;[Red]\-#,##0.0</c:formatCode>
                <c:ptCount val="6"/>
                <c:pt idx="0">
                  <c:v>22.200012858096709</c:v>
                </c:pt>
                <c:pt idx="1">
                  <c:v>21.713241239456774</c:v>
                </c:pt>
                <c:pt idx="2">
                  <c:v>21.778622992465895</c:v>
                </c:pt>
                <c:pt idx="3">
                  <c:v>21.73578491671168</c:v>
                </c:pt>
                <c:pt idx="4">
                  <c:v>21.692944273476609</c:v>
                </c:pt>
                <c:pt idx="5">
                  <c:v>20.962978073222065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A1-4763-8219-AEB64F5D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520368"/>
        <c:axId val="760970912"/>
      </c:barChart>
      <c:lineChart>
        <c:grouping val="standard"/>
        <c:varyColors val="0"/>
        <c:ser>
          <c:idx val="11"/>
          <c:order val="11"/>
          <c:tx>
            <c:strRef>
              <c:f>資本生産性!$C$45:$D$45</c:f>
              <c:strCache>
                <c:ptCount val="2"/>
                <c:pt idx="0">
                  <c:v>付加価値率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資本生産性!$D$33:$J$33</c15:sqref>
                  </c15:fullRef>
                </c:ext>
              </c:extLst>
              <c:f>資本生産性!$E$33:$J$33</c:f>
              <c:strCache>
                <c:ptCount val="6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資本生産性!$D$45:$J$45</c15:sqref>
                  </c15:fullRef>
                </c:ext>
              </c:extLst>
              <c:f>資本生産性!$E$45:$J$45</c:f>
              <c:numCache>
                <c:formatCode>#,##0.0;[Red]\-#,##0.0</c:formatCode>
                <c:ptCount val="6"/>
                <c:pt idx="0">
                  <c:v>23.351385935413401</c:v>
                </c:pt>
                <c:pt idx="1">
                  <c:v>23.214402708562016</c:v>
                </c:pt>
                <c:pt idx="2">
                  <c:v>24.044544147488072</c:v>
                </c:pt>
                <c:pt idx="3">
                  <c:v>24.189627189530537</c:v>
                </c:pt>
                <c:pt idx="4">
                  <c:v>23.937756280376369</c:v>
                </c:pt>
                <c:pt idx="5">
                  <c:v>24.303134745302675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A1-4763-8219-AEB64F5D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520368"/>
        <c:axId val="760970912"/>
        <c:extLst/>
      </c:lineChart>
      <c:lineChart>
        <c:grouping val="standard"/>
        <c:varyColors val="0"/>
        <c:ser>
          <c:idx val="12"/>
          <c:order val="12"/>
          <c:tx>
            <c:strRef>
              <c:f>資本生産性!$C$46:$D$46</c:f>
              <c:strCache>
                <c:ptCount val="2"/>
                <c:pt idx="0">
                  <c:v>総資本回転率</c:v>
                </c:pt>
                <c:pt idx="1">
                  <c:v>回転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資本生産性!$D$33:$J$33</c15:sqref>
                  </c15:fullRef>
                </c:ext>
              </c:extLst>
              <c:f>資本生産性!$E$33:$J$33</c:f>
              <c:strCache>
                <c:ptCount val="6"/>
                <c:pt idx="0">
                  <c:v>FY13</c:v>
                </c:pt>
                <c:pt idx="1">
                  <c:v>FY14</c:v>
                </c:pt>
                <c:pt idx="2">
                  <c:v>FY15</c:v>
                </c:pt>
                <c:pt idx="3">
                  <c:v>FY16</c:v>
                </c:pt>
                <c:pt idx="4">
                  <c:v>FY17</c:v>
                </c:pt>
                <c:pt idx="5">
                  <c:v>FY18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資本生産性!$D$46:$J$46</c15:sqref>
                  </c15:fullRef>
                </c:ext>
              </c:extLst>
              <c:f>資本生産性!$E$46:$J$46</c:f>
              <c:numCache>
                <c:formatCode>#,##0.00_);[Red]\(#,##0.00\)</c:formatCode>
                <c:ptCount val="6"/>
                <c:pt idx="0">
                  <c:v>0.95069358707439355</c:v>
                </c:pt>
                <c:pt idx="1">
                  <c:v>0.93533490876542869</c:v>
                </c:pt>
                <c:pt idx="2">
                  <c:v>0.90576152572811852</c:v>
                </c:pt>
                <c:pt idx="3">
                  <c:v>0.89855807807236898</c:v>
                </c:pt>
                <c:pt idx="4">
                  <c:v>0.90622295671294772</c:v>
                </c:pt>
                <c:pt idx="5">
                  <c:v>0.86256272258350553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AA1-4763-8219-AEB64F5D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477168"/>
        <c:axId val="76095094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資本生産性!$C$34</c15:sqref>
                        </c15:formulaRef>
                      </c:ext>
                    </c:extLst>
                    <c:strCache>
                      <c:ptCount val="1"/>
                      <c:pt idx="0">
                        <c:v>売上高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資本生産性!$D$34:$J$34</c15:sqref>
                        </c15:fullRef>
                        <c15:formulaRef>
                          <c15:sqref>資本生産性!$E$34:$J$34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514.05060334930999</c:v>
                      </c:pt>
                      <c:pt idx="1">
                        <c:v>526.56113519727637</c:v>
                      </c:pt>
                      <c:pt idx="2">
                        <c:v>517.55267703747836</c:v>
                      </c:pt>
                      <c:pt idx="3">
                        <c:v>524.41091195050114</c:v>
                      </c:pt>
                      <c:pt idx="4">
                        <c:v>552.70203274599851</c:v>
                      </c:pt>
                      <c:pt idx="5">
                        <c:v>545.23046718928185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AA1-4763-8219-AEB64F5D1E7A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資本生産性!$C$35</c15:sqref>
                        </c15:formulaRef>
                      </c:ext>
                    </c:extLst>
                    <c:strCache>
                      <c:ptCount val="1"/>
                      <c:pt idx="0">
                        <c:v>粗付加価値(控除法)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資本生産性!$D$35:$J$35</c15:sqref>
                        </c15:fullRef>
                        <c15:formulaRef>
                          <c15:sqref>資本生産性!$E$35:$J$35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121.20689123077861</c:v>
                      </c:pt>
                      <c:pt idx="1">
                        <c:v>125.47017532247195</c:v>
                      </c:pt>
                      <c:pt idx="2">
                        <c:v>129.03050794513891</c:v>
                      </c:pt>
                      <c:pt idx="3">
                        <c:v>132.91268609617347</c:v>
                      </c:pt>
                      <c:pt idx="4">
                        <c:v>138.24255290361862</c:v>
                      </c:pt>
                      <c:pt idx="5">
                        <c:v>135.48422760716565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AA1-4763-8219-AEB64F5D1E7A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資本生産性!$C$36</c15:sqref>
                        </c15:formulaRef>
                      </c:ext>
                    </c:extLst>
                    <c:strCache>
                      <c:ptCount val="1"/>
                      <c:pt idx="0">
                        <c:v>粗付加価値(加算法)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7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3.7134502923976609E-3"/>
                        <c:y val="2.46944375848784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1"/>
                    <c:layout>
                      <c:manualLayout>
                        <c:x val="-3.7134502923977289E-3"/>
                        <c:y val="2.46944375848784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2"/>
                    <c:layout>
                      <c:manualLayout>
                        <c:x val="-5.5701754385964908E-3"/>
                        <c:y val="2.46944375848784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3"/>
                    <c:layout>
                      <c:manualLayout>
                        <c:x val="-5.5701754385965594E-3"/>
                        <c:y val="2.11666607870386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4"/>
                    <c:layout>
                      <c:manualLayout>
                        <c:x val="-3.7134502923976609E-3"/>
                        <c:y val="2.11666607870386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</c:extLst>
                  </c:dLbl>
                  <c:dLbl>
                    <c:idx val="5"/>
                    <c:layout>
                      <c:manualLayout>
                        <c:x val="-1.8567251461988304E-3"/>
                        <c:y val="2.11666607870386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資本生産性!$D$36:$J$36</c15:sqref>
                        </c15:fullRef>
                        <c15:formulaRef>
                          <c15:sqref>資本生産性!$E$36:$J$36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120.03794029141851</c:v>
                      </c:pt>
                      <c:pt idx="1">
                        <c:v>122.23802243147142</c:v>
                      </c:pt>
                      <c:pt idx="2">
                        <c:v>124.44318191678283</c:v>
                      </c:pt>
                      <c:pt idx="3">
                        <c:v>126.85304454204346</c:v>
                      </c:pt>
                      <c:pt idx="4">
                        <c:v>132.30446555542312</c:v>
                      </c:pt>
                      <c:pt idx="5">
                        <c:v>132.50809511345446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AA1-4763-8219-AEB64F5D1E7A}"/>
                  </c:ext>
                </c:extLst>
              </c15:ser>
            </c15:filteredLineSeries>
            <c15:filteredLineSeries>
              <c15:ser>
                <c:idx val="5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資本生産性!$C$37</c15:sqref>
                        </c15:formulaRef>
                      </c:ext>
                    </c:extLst>
                    <c:strCache>
                      <c:ptCount val="1"/>
                      <c:pt idx="0">
                        <c:v>純付加価値(加算法)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資本生産性!$D$37:$J$37</c15:sqref>
                        </c15:fullRef>
                        <c15:formulaRef>
                          <c15:sqref>資本生産性!$E$37:$J$37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107.09212080045789</c:v>
                      </c:pt>
                      <c:pt idx="1">
                        <c:v>108.54913826242836</c:v>
                      </c:pt>
                      <c:pt idx="2">
                        <c:v>110.07050262331306</c:v>
                      </c:pt>
                      <c:pt idx="3">
                        <c:v>113.15169071579663</c:v>
                      </c:pt>
                      <c:pt idx="4">
                        <c:v>118.64098951717138</c:v>
                      </c:pt>
                      <c:pt idx="5">
                        <c:v>118.99486524007612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AA1-4763-8219-AEB64F5D1E7A}"/>
                  </c:ext>
                </c:extLst>
              </c15:ser>
            </c15:filteredLineSeries>
            <c15:filteredLineSeries>
              <c15:ser>
                <c:idx val="6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資本生産性!$C$38</c15:sqref>
                        </c15:formulaRef>
                      </c:ext>
                    </c:extLst>
                    <c:strCache>
                      <c:ptCount val="1"/>
                      <c:pt idx="0">
                        <c:v>減価償却費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資本生産性!$D$38:$J$38</c15:sqref>
                        </c15:fullRef>
                        <c15:formulaRef>
                          <c15:sqref>資本生産性!$E$38:$J$38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12.945819490960613</c:v>
                      </c:pt>
                      <c:pt idx="1">
                        <c:v>13.688884169043057</c:v>
                      </c:pt>
                      <c:pt idx="2">
                        <c:v>14.372679293469773</c:v>
                      </c:pt>
                      <c:pt idx="3">
                        <c:v>13.701353826246837</c:v>
                      </c:pt>
                      <c:pt idx="4">
                        <c:v>13.663476038251748</c:v>
                      </c:pt>
                      <c:pt idx="5">
                        <c:v>13.513229873378341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AA1-4763-8219-AEB64F5D1E7A}"/>
                  </c:ext>
                </c:extLst>
              </c15:ser>
            </c15:filteredLineSeries>
            <c15:filteredLineSeries>
              <c15:ser>
                <c:idx val="7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資本生産性!$C$39</c15:sqref>
                        </c15:formulaRef>
                      </c:ext>
                    </c:extLst>
                    <c:strCache>
                      <c:ptCount val="1"/>
                      <c:pt idx="0">
                        <c:v>人件費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資本生産性!$D$39:$J$39</c15:sqref>
                        </c15:fullRef>
                        <c15:formulaRef>
                          <c15:sqref>資本生産性!$E$39:$J$39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70.052930363578199</c:v>
                      </c:pt>
                      <c:pt idx="1">
                        <c:v>71.24494739089306</c:v>
                      </c:pt>
                      <c:pt idx="2">
                        <c:v>71.664887301660755</c:v>
                      </c:pt>
                      <c:pt idx="3">
                        <c:v>72.723444371437296</c:v>
                      </c:pt>
                      <c:pt idx="4">
                        <c:v>73.9065103638154</c:v>
                      </c:pt>
                      <c:pt idx="5">
                        <c:v>74.087445408992608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AA1-4763-8219-AEB64F5D1E7A}"/>
                  </c:ext>
                </c:extLst>
              </c15:ser>
            </c15:filteredLineSeries>
            <c15:filteredLineSeries>
              <c15:ser>
                <c:idx val="1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資本生産性!$C$40</c15:sqref>
                        </c15:formulaRef>
                      </c:ext>
                    </c:extLst>
                    <c:strCache>
                      <c:ptCount val="1"/>
                      <c:pt idx="0">
                        <c:v>賃借料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資本生産性!$D$40:$J$40</c15:sqref>
                        </c15:fullRef>
                        <c15:formulaRef>
                          <c15:sqref>資本生産性!$E$40:$J$40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9.7349188207994732</c:v>
                      </c:pt>
                      <c:pt idx="1">
                        <c:v>9.4904741347801274</c:v>
                      </c:pt>
                      <c:pt idx="2">
                        <c:v>10.262317206851272</c:v>
                      </c:pt>
                      <c:pt idx="3">
                        <c:v>9.7899703312411024</c:v>
                      </c:pt>
                      <c:pt idx="4">
                        <c:v>9.8859627740928424</c:v>
                      </c:pt>
                      <c:pt idx="5">
                        <c:v>9.7006752468559458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AA1-4763-8219-AEB64F5D1E7A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資本生産性!$C$41</c15:sqref>
                        </c15:formulaRef>
                      </c:ext>
                    </c:extLst>
                    <c:strCache>
                      <c:ptCount val="1"/>
                      <c:pt idx="0">
                        <c:v>支払利息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資本生産性!$D$41:$J$41</c15:sqref>
                        </c15:fullRef>
                        <c15:formulaRef>
                          <c15:sqref>資本生産性!$E$41:$J$41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3.4178462550902298</c:v>
                      </c:pt>
                      <c:pt idx="1">
                        <c:v>2.4546004373696864</c:v>
                      </c:pt>
                      <c:pt idx="2">
                        <c:v>2.4205634338502833</c:v>
                      </c:pt>
                      <c:pt idx="3">
                        <c:v>2.2501426521190324</c:v>
                      </c:pt>
                      <c:pt idx="4">
                        <c:v>2.2189825567764703</c:v>
                      </c:pt>
                      <c:pt idx="5">
                        <c:v>2.3072811804904694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AA1-4763-8219-AEB64F5D1E7A}"/>
                  </c:ext>
                </c:extLst>
              </c15:ser>
            </c15:filteredLineSeries>
            <c15:filteredLineSeries>
              <c15:ser>
                <c:idx val="4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資本生産性!$C$42</c15:sqref>
                        </c15:formulaRef>
                      </c:ext>
                    </c:extLst>
                    <c:strCache>
                      <c:ptCount val="1"/>
                      <c:pt idx="0">
                        <c:v>納税額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資本生産性!$D$42:$J$42</c15:sqref>
                        </c15:fullRef>
                        <c15:formulaRef>
                          <c15:sqref>資本生産性!$E$42:$J$42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10.174578235503766</c:v>
                      </c:pt>
                      <c:pt idx="1">
                        <c:v>10.335167163159696</c:v>
                      </c:pt>
                      <c:pt idx="2">
                        <c:v>10.599087914249189</c:v>
                      </c:pt>
                      <c:pt idx="3">
                        <c:v>10.467836269949682</c:v>
                      </c:pt>
                      <c:pt idx="4">
                        <c:v>10.627061210742188</c:v>
                      </c:pt>
                      <c:pt idx="5">
                        <c:v>10.869496549894503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AA1-4763-8219-AEB64F5D1E7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資本生産性!$C$43</c15:sqref>
                        </c15:formulaRef>
                      </c:ext>
                    </c:extLst>
                    <c:strCache>
                      <c:ptCount val="1"/>
                      <c:pt idx="0">
                        <c:v>株主利益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資本生産性!$D$43:$J$43</c15:sqref>
                        </c15:fullRef>
                        <c15:formulaRef>
                          <c15:sqref>資本生産性!$E$43:$J$43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13.711847125486223</c:v>
                      </c:pt>
                      <c:pt idx="1">
                        <c:v>15.023949136225783</c:v>
                      </c:pt>
                      <c:pt idx="2">
                        <c:v>15.123646766701567</c:v>
                      </c:pt>
                      <c:pt idx="3">
                        <c:v>17.920297091049516</c:v>
                      </c:pt>
                      <c:pt idx="4">
                        <c:v>22.002472611744476</c:v>
                      </c:pt>
                      <c:pt idx="5">
                        <c:v>22.029966853842598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FAA1-4763-8219-AEB64F5D1E7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資本生産性!$C$44</c15:sqref>
                        </c15:formulaRef>
                      </c:ext>
                    </c:extLst>
                    <c:strCache>
                      <c:ptCount val="1"/>
                      <c:pt idx="0">
                        <c:v>総資本(平残)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資本生産性!$D$33:$J$33</c15:sqref>
                        </c15:fullRef>
                        <c15:formulaRef>
                          <c15:sqref>資本生産性!$E$33:$J$33</c15:sqref>
                        </c15:formulaRef>
                      </c:ext>
                    </c:extLst>
                    <c:strCache>
                      <c:ptCount val="6"/>
                      <c:pt idx="0">
                        <c:v>FY13</c:v>
                      </c:pt>
                      <c:pt idx="1">
                        <c:v>FY14</c:v>
                      </c:pt>
                      <c:pt idx="2">
                        <c:v>FY15</c:v>
                      </c:pt>
                      <c:pt idx="3">
                        <c:v>FY16</c:v>
                      </c:pt>
                      <c:pt idx="4">
                        <c:v>FY17</c:v>
                      </c:pt>
                      <c:pt idx="5">
                        <c:v>FY18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資本生産性!$D$44:$J$44</c15:sqref>
                        </c15:fullRef>
                        <c15:formulaRef>
                          <c15:sqref>資本生産性!$E$44:$J$44</c15:sqref>
                        </c15:formulaRef>
                      </c:ext>
                    </c:extLst>
                    <c:numCache>
                      <c:formatCode>#,##0.0;[Red]\-#,##0.0</c:formatCode>
                      <c:ptCount val="6"/>
                      <c:pt idx="0">
                        <c:v>540.71112957774119</c:v>
                      </c:pt>
                      <c:pt idx="1">
                        <c:v>562.96534028896372</c:v>
                      </c:pt>
                      <c:pt idx="2">
                        <c:v>571.40059754848937</c:v>
                      </c:pt>
                      <c:pt idx="3">
                        <c:v>583.61381946005451</c:v>
                      </c:pt>
                      <c:pt idx="4">
                        <c:v>609.89630493444963</c:v>
                      </c:pt>
                      <c:pt idx="5">
                        <c:v>632.10529844859786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FAA1-4763-8219-AEB64F5D1E7A}"/>
                  </c:ext>
                </c:extLst>
              </c15:ser>
            </c15:filteredLineSeries>
          </c:ext>
        </c:extLst>
      </c:lineChart>
      <c:catAx>
        <c:axId val="167752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0970912"/>
        <c:crosses val="autoZero"/>
        <c:auto val="1"/>
        <c:lblAlgn val="ctr"/>
        <c:lblOffset val="100"/>
        <c:noMultiLvlLbl val="0"/>
      </c:catAx>
      <c:valAx>
        <c:axId val="760970912"/>
        <c:scaling>
          <c:orientation val="minMax"/>
          <c:max val="2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3.7134502923976609E-3"/>
              <c:y val="2.570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7520368"/>
        <c:crosses val="autoZero"/>
        <c:crossBetween val="between"/>
        <c:majorUnit val="1"/>
      </c:valAx>
      <c:valAx>
        <c:axId val="760950944"/>
        <c:scaling>
          <c:orientation val="minMax"/>
          <c:max val="1"/>
          <c:min val="0.8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（回転）</a:t>
                </a:r>
              </a:p>
            </c:rich>
          </c:tx>
          <c:layout>
            <c:manualLayout>
              <c:xMode val="edge"/>
              <c:yMode val="edge"/>
              <c:x val="0.91459064327485384"/>
              <c:y val="2.39447155709123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7477168"/>
        <c:crosses val="max"/>
        <c:crossBetween val="between"/>
        <c:majorUnit val="4.0000000000000008E-2"/>
      </c:valAx>
      <c:catAx>
        <c:axId val="167747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950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3.5526315789473687E-4"/>
          <c:y val="0.86366559342622395"/>
          <c:w val="0.63242660818713448"/>
          <c:h val="6.5521370688508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50004</xdr:colOff>
      <xdr:row>49</xdr:row>
      <xdr:rowOff>52384</xdr:rowOff>
    </xdr:from>
    <xdr:to>
      <xdr:col>10</xdr:col>
      <xdr:colOff>355854</xdr:colOff>
      <xdr:row>66</xdr:row>
      <xdr:rowOff>170997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C777AB-CE37-4BE5-A77F-7CF1F4D3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7698-C81F-4336-8C85-130F161F953B}">
  <dimension ref="A1:M149"/>
  <sheetViews>
    <sheetView showGridLines="0" tabSelected="1" workbookViewId="0">
      <selection activeCell="E10" sqref="E10"/>
    </sheetView>
  </sheetViews>
  <sheetFormatPr defaultColWidth="0" defaultRowHeight="16.149999999999999" customHeight="1" zeroHeight="1" x14ac:dyDescent="0.45"/>
  <cols>
    <col min="1" max="2" width="0.77734375" customWidth="1"/>
    <col min="3" max="3" width="10.5546875" customWidth="1"/>
    <col min="4" max="4" width="5.5546875" customWidth="1"/>
    <col min="5" max="10" width="9.88671875" customWidth="1"/>
    <col min="11" max="11" width="5.77734375" customWidth="1"/>
    <col min="12" max="13" width="9.109375" hidden="1" customWidth="1"/>
    <col min="14" max="16384" width="8.88671875" hidden="1"/>
  </cols>
  <sheetData>
    <row r="1" spans="1:11" s="1" customFormat="1" ht="15" x14ac:dyDescent="0.45">
      <c r="A1" s="1" t="s">
        <v>2</v>
      </c>
    </row>
    <row r="2" spans="1:11" s="1" customFormat="1" ht="15" x14ac:dyDescent="0.45">
      <c r="A2" s="1" t="s">
        <v>51</v>
      </c>
    </row>
    <row r="3" spans="1:11" s="1" customFormat="1" ht="15" x14ac:dyDescent="0.45">
      <c r="A3" s="1" t="s">
        <v>16</v>
      </c>
    </row>
    <row r="4" spans="1:11" s="1" customFormat="1" ht="15" x14ac:dyDescent="0.45">
      <c r="A4" s="1" t="s">
        <v>3</v>
      </c>
    </row>
    <row r="5" spans="1:11" ht="15" customHeight="1" x14ac:dyDescent="0.45"/>
    <row r="6" spans="1:11" ht="5.0999999999999996" customHeight="1" x14ac:dyDescent="0.45"/>
    <row r="7" spans="1:11" ht="16.149999999999999" customHeight="1" x14ac:dyDescent="0.45">
      <c r="B7" s="2">
        <v>1</v>
      </c>
      <c r="C7" s="2" t="s">
        <v>4</v>
      </c>
      <c r="D7" s="1"/>
      <c r="E7" s="1"/>
      <c r="F7" s="1"/>
      <c r="G7" s="1"/>
      <c r="H7" s="1"/>
      <c r="I7" s="1"/>
      <c r="J7" s="1"/>
      <c r="K7" s="1"/>
    </row>
    <row r="8" spans="1:11" ht="16.149999999999999" customHeight="1" thickBot="1" x14ac:dyDescent="0.5"/>
    <row r="9" spans="1:11" ht="16.149999999999999" customHeight="1" x14ac:dyDescent="0.45">
      <c r="C9" t="s">
        <v>5</v>
      </c>
      <c r="D9" t="s">
        <v>6</v>
      </c>
      <c r="E9" s="48" t="s">
        <v>19</v>
      </c>
      <c r="F9" s="49" t="s">
        <v>20</v>
      </c>
      <c r="G9" s="49" t="s">
        <v>21</v>
      </c>
      <c r="H9" s="49" t="s">
        <v>22</v>
      </c>
      <c r="I9" s="49" t="s">
        <v>23</v>
      </c>
      <c r="J9" s="50" t="s">
        <v>7</v>
      </c>
    </row>
    <row r="10" spans="1:11" ht="16.149999999999999" customHeight="1" x14ac:dyDescent="0.45">
      <c r="C10" t="s">
        <v>17</v>
      </c>
      <c r="D10" t="s">
        <v>18</v>
      </c>
      <c r="E10" s="24">
        <v>2741281</v>
      </c>
      <c r="F10" s="25">
        <v>2749619</v>
      </c>
      <c r="G10" s="25">
        <v>2765968</v>
      </c>
      <c r="H10" s="25">
        <v>2775984</v>
      </c>
      <c r="I10" s="25">
        <v>2793807</v>
      </c>
      <c r="J10" s="15">
        <v>2815711</v>
      </c>
    </row>
    <row r="11" spans="1:11" ht="16.149999999999999" customHeight="1" x14ac:dyDescent="0.45">
      <c r="C11" t="s">
        <v>0</v>
      </c>
      <c r="D11" t="s">
        <v>3</v>
      </c>
      <c r="E11" s="36">
        <v>1409157152</v>
      </c>
      <c r="F11" s="37">
        <v>1447842502</v>
      </c>
      <c r="G11" s="37">
        <v>1431534143</v>
      </c>
      <c r="H11" s="37">
        <v>1455756301</v>
      </c>
      <c r="I11" s="37">
        <v>1544142808</v>
      </c>
      <c r="J11" s="38">
        <v>1535211424</v>
      </c>
    </row>
    <row r="12" spans="1:11" ht="16.149999999999999" customHeight="1" x14ac:dyDescent="0.45">
      <c r="C12" t="s">
        <v>1</v>
      </c>
      <c r="D12" t="s">
        <v>3</v>
      </c>
      <c r="E12" s="36">
        <v>1076895004</v>
      </c>
      <c r="F12" s="37">
        <v>1102847324</v>
      </c>
      <c r="G12" s="37">
        <v>1074639887</v>
      </c>
      <c r="H12" s="37">
        <v>1086792811</v>
      </c>
      <c r="I12" s="37">
        <v>1157919796</v>
      </c>
      <c r="J12" s="38">
        <v>1153726994</v>
      </c>
    </row>
    <row r="13" spans="1:11" ht="16.149999999999999" customHeight="1" x14ac:dyDescent="0.45">
      <c r="C13" t="s">
        <v>36</v>
      </c>
      <c r="D13" t="s">
        <v>3</v>
      </c>
      <c r="E13" s="24">
        <v>35488129</v>
      </c>
      <c r="F13" s="25">
        <v>37639216</v>
      </c>
      <c r="G13" s="25">
        <v>39754371</v>
      </c>
      <c r="H13" s="25">
        <v>38034739</v>
      </c>
      <c r="I13" s="25">
        <v>38173115</v>
      </c>
      <c r="J13" s="15">
        <v>38049350</v>
      </c>
    </row>
    <row r="14" spans="1:11" ht="16.149999999999999" customHeight="1" x14ac:dyDescent="0.45">
      <c r="C14" t="s">
        <v>35</v>
      </c>
      <c r="D14" t="s">
        <v>3</v>
      </c>
      <c r="E14" s="24">
        <v>25361073</v>
      </c>
      <c r="F14" s="25">
        <v>24947948</v>
      </c>
      <c r="G14" s="25">
        <v>24543501</v>
      </c>
      <c r="H14" s="25">
        <v>25225773</v>
      </c>
      <c r="I14" s="25">
        <v>25841966</v>
      </c>
      <c r="J14" s="15">
        <v>25832612</v>
      </c>
    </row>
    <row r="15" spans="1:11" ht="16.149999999999999" customHeight="1" x14ac:dyDescent="0.45">
      <c r="C15" t="s">
        <v>34</v>
      </c>
      <c r="D15" t="s">
        <v>3</v>
      </c>
      <c r="E15" s="24">
        <v>580932</v>
      </c>
      <c r="F15" s="25">
        <v>568331</v>
      </c>
      <c r="G15" s="25">
        <v>672263</v>
      </c>
      <c r="H15" s="25">
        <v>707727</v>
      </c>
      <c r="I15" s="25">
        <v>840456</v>
      </c>
      <c r="J15" s="15">
        <v>799774</v>
      </c>
    </row>
    <row r="16" spans="1:11" ht="16.149999999999999" customHeight="1" x14ac:dyDescent="0.45">
      <c r="C16" t="s">
        <v>33</v>
      </c>
      <c r="D16" t="s">
        <v>3</v>
      </c>
      <c r="E16" s="39">
        <v>124461834</v>
      </c>
      <c r="F16" s="40">
        <v>127123629</v>
      </c>
      <c r="G16" s="40">
        <v>128751643</v>
      </c>
      <c r="H16" s="40">
        <v>130690544</v>
      </c>
      <c r="I16" s="40">
        <v>132168552</v>
      </c>
      <c r="J16" s="41">
        <v>133664651</v>
      </c>
    </row>
    <row r="17" spans="2:12" ht="16.149999999999999" customHeight="1" x14ac:dyDescent="0.45">
      <c r="C17" t="s">
        <v>32</v>
      </c>
      <c r="D17" t="s">
        <v>3</v>
      </c>
      <c r="E17" s="24">
        <v>20123772</v>
      </c>
      <c r="F17" s="25">
        <v>21126132</v>
      </c>
      <c r="G17" s="25">
        <v>21816969</v>
      </c>
      <c r="H17" s="25">
        <v>22002062</v>
      </c>
      <c r="I17" s="25">
        <v>23765358</v>
      </c>
      <c r="J17" s="15">
        <v>24221843</v>
      </c>
    </row>
    <row r="18" spans="2:12" ht="16.149999999999999" customHeight="1" x14ac:dyDescent="0.45">
      <c r="C18" s="16" t="s">
        <v>31</v>
      </c>
      <c r="D18" t="s">
        <v>3</v>
      </c>
      <c r="E18" s="24">
        <v>21507156</v>
      </c>
      <c r="F18" s="25">
        <v>22130421</v>
      </c>
      <c r="G18" s="25">
        <v>22438409</v>
      </c>
      <c r="H18" s="25">
        <v>23253012</v>
      </c>
      <c r="I18" s="25">
        <v>23864194</v>
      </c>
      <c r="J18" s="15">
        <v>24089955</v>
      </c>
    </row>
    <row r="19" spans="2:12" ht="16.149999999999999" customHeight="1" x14ac:dyDescent="0.45">
      <c r="C19" s="17" t="s">
        <v>29</v>
      </c>
      <c r="D19" t="s">
        <v>3</v>
      </c>
      <c r="E19" s="24">
        <v>26686148</v>
      </c>
      <c r="F19" s="25">
        <v>26095188</v>
      </c>
      <c r="G19" s="25">
        <v>28385241</v>
      </c>
      <c r="H19" s="25">
        <v>27176801</v>
      </c>
      <c r="I19" s="25">
        <v>27619472</v>
      </c>
      <c r="J19" s="15">
        <v>27314298</v>
      </c>
    </row>
    <row r="20" spans="2:12" ht="16.149999999999999" customHeight="1" x14ac:dyDescent="0.45">
      <c r="C20" t="s">
        <v>30</v>
      </c>
      <c r="D20" t="s">
        <v>3</v>
      </c>
      <c r="E20" s="30">
        <v>9369277</v>
      </c>
      <c r="F20" s="31">
        <v>6749216</v>
      </c>
      <c r="G20" s="32">
        <v>6695201</v>
      </c>
      <c r="H20" s="31">
        <v>6246360</v>
      </c>
      <c r="I20" s="32">
        <v>6199409</v>
      </c>
      <c r="J20" s="33">
        <v>6496637</v>
      </c>
      <c r="L20" s="3"/>
    </row>
    <row r="21" spans="2:12" ht="16.149999999999999" customHeight="1" x14ac:dyDescent="0.45">
      <c r="C21" t="s">
        <v>28</v>
      </c>
      <c r="D21" t="s">
        <v>3</v>
      </c>
      <c r="E21" s="24">
        <v>8942852</v>
      </c>
      <c r="F21" s="25">
        <v>9407186</v>
      </c>
      <c r="G21" s="25">
        <v>10581069</v>
      </c>
      <c r="H21" s="25">
        <v>11013129</v>
      </c>
      <c r="I21" s="25">
        <v>10169004</v>
      </c>
      <c r="J21" s="15">
        <v>10829538</v>
      </c>
    </row>
    <row r="22" spans="2:12" ht="16.149999999999999" customHeight="1" x14ac:dyDescent="0.45">
      <c r="C22" s="42" t="s">
        <v>27</v>
      </c>
      <c r="D22" t="s">
        <v>3</v>
      </c>
      <c r="E22" s="24">
        <v>17894651</v>
      </c>
      <c r="F22" s="25">
        <v>17608148</v>
      </c>
      <c r="G22" s="25">
        <v>17786923</v>
      </c>
      <c r="H22" s="25">
        <v>18110384</v>
      </c>
      <c r="I22" s="25">
        <v>19990321</v>
      </c>
      <c r="J22" s="15">
        <v>19678647</v>
      </c>
    </row>
    <row r="23" spans="2:12" ht="16.149999999999999" customHeight="1" x14ac:dyDescent="0.45">
      <c r="C23" s="23" t="s">
        <v>24</v>
      </c>
      <c r="D23" t="s">
        <v>3</v>
      </c>
      <c r="E23" s="24">
        <v>1053875</v>
      </c>
      <c r="F23" s="25">
        <v>1402438</v>
      </c>
      <c r="G23" s="25">
        <v>948746</v>
      </c>
      <c r="H23" s="25">
        <v>-64967</v>
      </c>
      <c r="I23" s="25">
        <v>-469367</v>
      </c>
      <c r="J23" s="15">
        <v>97176</v>
      </c>
    </row>
    <row r="24" spans="2:12" ht="16.149999999999999" customHeight="1" x14ac:dyDescent="0.45">
      <c r="C24" t="s">
        <v>26</v>
      </c>
      <c r="D24" t="s">
        <v>3</v>
      </c>
      <c r="E24" s="30">
        <v>14400234</v>
      </c>
      <c r="F24" s="31">
        <v>16883323</v>
      </c>
      <c r="G24" s="32">
        <v>22210557</v>
      </c>
      <c r="H24" s="31">
        <v>20080182</v>
      </c>
      <c r="I24" s="32">
        <v>23318173</v>
      </c>
      <c r="J24" s="33">
        <v>26206833</v>
      </c>
      <c r="L24" s="3"/>
    </row>
    <row r="25" spans="2:12" ht="16.149999999999999" customHeight="1" x14ac:dyDescent="0.45">
      <c r="C25" t="s">
        <v>25</v>
      </c>
      <c r="D25" t="s">
        <v>3</v>
      </c>
      <c r="E25" s="30">
        <v>23187792</v>
      </c>
      <c r="F25" s="31">
        <v>24426813</v>
      </c>
      <c r="G25" s="32">
        <v>19620966</v>
      </c>
      <c r="H25" s="31">
        <v>29666276</v>
      </c>
      <c r="I25" s="32">
        <v>38152489</v>
      </c>
      <c r="J25" s="33">
        <v>35823187</v>
      </c>
      <c r="L25" s="3"/>
    </row>
    <row r="26" spans="2:12" ht="16.149999999999999" customHeight="1" x14ac:dyDescent="0.45">
      <c r="C26" t="s">
        <v>45</v>
      </c>
      <c r="D26" t="s">
        <v>3</v>
      </c>
      <c r="E26" s="36">
        <v>1437143181</v>
      </c>
      <c r="F26" s="37">
        <v>1527339111</v>
      </c>
      <c r="G26" s="51">
        <v>1568541281</v>
      </c>
      <c r="H26" s="37">
        <v>1592410255</v>
      </c>
      <c r="I26" s="51">
        <v>1647794995</v>
      </c>
      <c r="J26" s="38">
        <v>1760070137</v>
      </c>
      <c r="L26" s="3"/>
    </row>
    <row r="27" spans="2:12" ht="16.149999999999999" customHeight="1" thickBot="1" x14ac:dyDescent="0.5">
      <c r="C27" t="s">
        <v>46</v>
      </c>
      <c r="D27" t="s">
        <v>3</v>
      </c>
      <c r="E27" s="52">
        <v>1527339111</v>
      </c>
      <c r="F27" s="53">
        <v>1568541281</v>
      </c>
      <c r="G27" s="54">
        <v>1592410255</v>
      </c>
      <c r="H27" s="53">
        <v>1647794995</v>
      </c>
      <c r="I27" s="54">
        <v>1760070137</v>
      </c>
      <c r="J27" s="55">
        <v>1799581547</v>
      </c>
      <c r="L27" s="3"/>
    </row>
    <row r="28" spans="2:12" s="8" customFormat="1" ht="16.149999999999999" customHeight="1" thickBot="1" x14ac:dyDescent="0.5">
      <c r="E28" s="11"/>
      <c r="F28" s="11"/>
      <c r="G28" s="19"/>
      <c r="H28" s="20"/>
      <c r="I28" s="21"/>
      <c r="J28" s="11"/>
      <c r="L28" s="12"/>
    </row>
    <row r="29" spans="2:12" s="8" customFormat="1" ht="16.149999999999999" customHeight="1" thickBot="1" x14ac:dyDescent="0.5">
      <c r="D29" s="14" t="s">
        <v>11</v>
      </c>
      <c r="E29" s="13">
        <v>100</v>
      </c>
      <c r="F29" s="11"/>
      <c r="G29" s="19"/>
      <c r="H29" s="20"/>
      <c r="I29" s="21"/>
      <c r="J29" s="11"/>
      <c r="L29" s="12"/>
    </row>
    <row r="30" spans="2:12" s="8" customFormat="1" ht="16.149999999999999" customHeight="1" x14ac:dyDescent="0.45">
      <c r="E30" s="11"/>
      <c r="F30" s="11"/>
      <c r="G30" s="19"/>
      <c r="H30" s="20"/>
      <c r="I30" s="21"/>
      <c r="J30" s="11"/>
      <c r="L30" s="12"/>
    </row>
    <row r="31" spans="2:12" ht="16.149999999999999" customHeight="1" x14ac:dyDescent="0.45">
      <c r="B31" s="2">
        <f>MAX($B$7:B30)+1</f>
        <v>2</v>
      </c>
      <c r="C31" s="2" t="s">
        <v>8</v>
      </c>
      <c r="D31" s="1"/>
      <c r="E31" s="1"/>
      <c r="F31" s="10"/>
      <c r="G31" s="10"/>
      <c r="H31" s="10"/>
      <c r="I31" s="10"/>
      <c r="J31" s="10"/>
      <c r="K31" s="1"/>
    </row>
    <row r="32" spans="2:12" ht="16.149999999999999" customHeight="1" x14ac:dyDescent="0.45">
      <c r="F32" s="9"/>
      <c r="G32" s="9"/>
      <c r="H32" s="9"/>
      <c r="I32" s="9"/>
      <c r="J32" s="9"/>
    </row>
    <row r="33" spans="3:11" ht="16.149999999999999" customHeight="1" x14ac:dyDescent="0.45">
      <c r="C33" s="4"/>
      <c r="D33" s="6" t="s">
        <v>37</v>
      </c>
      <c r="E33" s="28" t="str">
        <f>E9</f>
        <v>FY13</v>
      </c>
      <c r="F33" s="28" t="str">
        <f>F9</f>
        <v>FY14</v>
      </c>
      <c r="G33" s="28" t="str">
        <f>G9</f>
        <v>FY15</v>
      </c>
      <c r="H33" s="28" t="str">
        <f>H9</f>
        <v>FY16</v>
      </c>
      <c r="I33" s="28" t="str">
        <f>I9</f>
        <v>FY17</v>
      </c>
      <c r="J33" s="28" t="str">
        <f>J9</f>
        <v>FY18</v>
      </c>
      <c r="K33" s="7"/>
    </row>
    <row r="34" spans="3:11" ht="16.149999999999999" customHeight="1" x14ac:dyDescent="0.45">
      <c r="C34" s="27" t="s">
        <v>0</v>
      </c>
      <c r="D34" s="22" t="s">
        <v>3</v>
      </c>
      <c r="E34" s="44">
        <f>E11/E10</f>
        <v>514.05060334930999</v>
      </c>
      <c r="F34" s="44">
        <f t="shared" ref="F34:I34" si="0">F11/F10</f>
        <v>526.56113519727637</v>
      </c>
      <c r="G34" s="44">
        <f t="shared" si="0"/>
        <v>517.55267703747836</v>
      </c>
      <c r="H34" s="44">
        <f t="shared" si="0"/>
        <v>524.41091195050114</v>
      </c>
      <c r="I34" s="44">
        <f t="shared" si="0"/>
        <v>552.70203274599851</v>
      </c>
      <c r="J34" s="44">
        <f>J11/J10</f>
        <v>545.23046718928185</v>
      </c>
      <c r="K34" s="7"/>
    </row>
    <row r="35" spans="3:11" ht="16.149999999999999" customHeight="1" x14ac:dyDescent="0.45">
      <c r="C35" s="43" t="s">
        <v>38</v>
      </c>
      <c r="D35" s="22" t="s">
        <v>3</v>
      </c>
      <c r="E35" s="44">
        <f>(E11-E12)/E10</f>
        <v>121.20689123077861</v>
      </c>
      <c r="F35" s="44">
        <f>(F11-F12)/F10</f>
        <v>125.47017532247195</v>
      </c>
      <c r="G35" s="44">
        <f>(G11-G12)/G10</f>
        <v>129.03050794513891</v>
      </c>
      <c r="H35" s="44">
        <f>(H11-H12)/H10</f>
        <v>132.91268609617347</v>
      </c>
      <c r="I35" s="44">
        <f>(I11-I12)/I10</f>
        <v>138.24255290361862</v>
      </c>
      <c r="J35" s="44">
        <f>(J11-J12)/J10</f>
        <v>135.48422760716565</v>
      </c>
      <c r="K35" s="7"/>
    </row>
    <row r="36" spans="3:11" ht="16.149999999999999" customHeight="1" x14ac:dyDescent="0.45">
      <c r="C36" s="43" t="s">
        <v>39</v>
      </c>
      <c r="D36" s="22" t="s">
        <v>3</v>
      </c>
      <c r="E36" s="44">
        <f>(E13+E14+E15+E16+E17+E18+E20+E19+E21+E22+E23+E24+E25)/E10</f>
        <v>120.03794029141851</v>
      </c>
      <c r="F36" s="44">
        <f>(F13+F14+F15+F16+F17+F18+F20+F19+F21+F22+F23+F24+F25)/F10</f>
        <v>122.23802243147142</v>
      </c>
      <c r="G36" s="44">
        <f>(G13+G14+G15+G16+G17+G18+G20+G19+G21+G22+G23+G24+G25)/G10</f>
        <v>124.44318191678283</v>
      </c>
      <c r="H36" s="44">
        <f>(H13+H14+H15+H16+H17+H18+H20+H19+H21+H22+H23+H24+H25)/H10</f>
        <v>126.85304454204346</v>
      </c>
      <c r="I36" s="44">
        <f>(I13+I14+I15+I16+I17+I18+I20+I19+I21+I22+I23+I24+I25)/I10</f>
        <v>132.30446555542312</v>
      </c>
      <c r="J36" s="44">
        <f>(J13+J14+J15+J16+J17+J18+J20+J19+J21+J22+J23+J24+J25)/J10</f>
        <v>132.50809511345446</v>
      </c>
      <c r="K36" s="7"/>
    </row>
    <row r="37" spans="3:11" ht="16.149999999999999" customHeight="1" x14ac:dyDescent="0.45">
      <c r="C37" s="43" t="s">
        <v>40</v>
      </c>
      <c r="D37" s="22" t="s">
        <v>3</v>
      </c>
      <c r="E37" s="44">
        <f>E36-E13/E10</f>
        <v>107.09212080045789</v>
      </c>
      <c r="F37" s="44">
        <f>F36-F13/F10</f>
        <v>108.54913826242836</v>
      </c>
      <c r="G37" s="44">
        <f>G36-G13/G10</f>
        <v>110.07050262331306</v>
      </c>
      <c r="H37" s="44">
        <f>H36-H13/H10</f>
        <v>113.15169071579663</v>
      </c>
      <c r="I37" s="44">
        <f>I36-I13/I10</f>
        <v>118.64098951717138</v>
      </c>
      <c r="J37" s="44">
        <f>J36-J13/J10</f>
        <v>118.99486524007612</v>
      </c>
      <c r="K37" s="7"/>
    </row>
    <row r="38" spans="3:11" ht="16.149999999999999" customHeight="1" x14ac:dyDescent="0.45">
      <c r="C38" s="5" t="s">
        <v>15</v>
      </c>
      <c r="D38" s="22" t="s">
        <v>3</v>
      </c>
      <c r="E38" s="44">
        <f t="shared" ref="E38:J38" si="1">E13/E10</f>
        <v>12.945819490960613</v>
      </c>
      <c r="F38" s="44">
        <f t="shared" si="1"/>
        <v>13.688884169043057</v>
      </c>
      <c r="G38" s="44">
        <f t="shared" si="1"/>
        <v>14.372679293469773</v>
      </c>
      <c r="H38" s="44">
        <f t="shared" si="1"/>
        <v>13.701353826246837</v>
      </c>
      <c r="I38" s="44">
        <f t="shared" si="1"/>
        <v>13.663476038251748</v>
      </c>
      <c r="J38" s="44">
        <f t="shared" si="1"/>
        <v>13.513229873378341</v>
      </c>
      <c r="K38" s="7"/>
    </row>
    <row r="39" spans="3:11" ht="16.149999999999999" customHeight="1" x14ac:dyDescent="0.45">
      <c r="C39" s="5" t="s">
        <v>14</v>
      </c>
      <c r="D39" s="22" t="s">
        <v>3</v>
      </c>
      <c r="E39" s="44">
        <f t="shared" ref="E39:J39" si="2">(E14+E15+E16+E17+E18)/E10</f>
        <v>70.052930363578199</v>
      </c>
      <c r="F39" s="44">
        <f t="shared" si="2"/>
        <v>71.24494739089306</v>
      </c>
      <c r="G39" s="44">
        <f t="shared" si="2"/>
        <v>71.664887301660755</v>
      </c>
      <c r="H39" s="44">
        <f t="shared" si="2"/>
        <v>72.723444371437296</v>
      </c>
      <c r="I39" s="44">
        <f t="shared" si="2"/>
        <v>73.9065103638154</v>
      </c>
      <c r="J39" s="44">
        <f t="shared" si="2"/>
        <v>74.087445408992608</v>
      </c>
      <c r="K39" s="7"/>
    </row>
    <row r="40" spans="3:11" ht="16.149999999999999" customHeight="1" x14ac:dyDescent="0.45">
      <c r="C40" s="22" t="s">
        <v>41</v>
      </c>
      <c r="D40" s="22" t="s">
        <v>3</v>
      </c>
      <c r="E40" s="26">
        <f t="shared" ref="E40:J40" si="3">E19/E10</f>
        <v>9.7349188207994732</v>
      </c>
      <c r="F40" s="26">
        <f t="shared" si="3"/>
        <v>9.4904741347801274</v>
      </c>
      <c r="G40" s="26">
        <f t="shared" si="3"/>
        <v>10.262317206851272</v>
      </c>
      <c r="H40" s="26">
        <f t="shared" si="3"/>
        <v>9.7899703312411024</v>
      </c>
      <c r="I40" s="26">
        <f t="shared" si="3"/>
        <v>9.8859627740928424</v>
      </c>
      <c r="J40" s="26">
        <f t="shared" si="3"/>
        <v>9.7006752468559458</v>
      </c>
      <c r="K40" s="7"/>
    </row>
    <row r="41" spans="3:11" ht="16.149999999999999" customHeight="1" x14ac:dyDescent="0.45">
      <c r="C41" s="22" t="s">
        <v>10</v>
      </c>
      <c r="D41" s="22" t="s">
        <v>3</v>
      </c>
      <c r="E41" s="26">
        <f t="shared" ref="E41:J41" si="4">E20/E10</f>
        <v>3.4178462550902298</v>
      </c>
      <c r="F41" s="26">
        <f t="shared" si="4"/>
        <v>2.4546004373696864</v>
      </c>
      <c r="G41" s="26">
        <f t="shared" si="4"/>
        <v>2.4205634338502833</v>
      </c>
      <c r="H41" s="26">
        <f t="shared" si="4"/>
        <v>2.2501426521190324</v>
      </c>
      <c r="I41" s="26">
        <f t="shared" si="4"/>
        <v>2.2189825567764703</v>
      </c>
      <c r="J41" s="26">
        <f t="shared" si="4"/>
        <v>2.3072811804904694</v>
      </c>
      <c r="K41" s="7"/>
    </row>
    <row r="42" spans="3:11" ht="16.149999999999999" customHeight="1" x14ac:dyDescent="0.45">
      <c r="C42" s="34" t="s">
        <v>42</v>
      </c>
      <c r="D42" s="22" t="s">
        <v>3</v>
      </c>
      <c r="E42" s="45">
        <f t="shared" ref="E42:J42" si="5">(E21+E22+E23)/E10</f>
        <v>10.174578235503766</v>
      </c>
      <c r="F42" s="45">
        <f t="shared" si="5"/>
        <v>10.335167163159696</v>
      </c>
      <c r="G42" s="45">
        <f t="shared" si="5"/>
        <v>10.599087914249189</v>
      </c>
      <c r="H42" s="45">
        <f t="shared" si="5"/>
        <v>10.467836269949682</v>
      </c>
      <c r="I42" s="45">
        <f t="shared" si="5"/>
        <v>10.627061210742188</v>
      </c>
      <c r="J42" s="45">
        <f t="shared" si="5"/>
        <v>10.869496549894503</v>
      </c>
      <c r="K42" s="7"/>
    </row>
    <row r="43" spans="3:11" ht="16.149999999999999" customHeight="1" x14ac:dyDescent="0.45">
      <c r="C43" s="29" t="s">
        <v>43</v>
      </c>
      <c r="D43" s="34" t="s">
        <v>3</v>
      </c>
      <c r="E43" s="56">
        <f t="shared" ref="E43:J43" si="6">(E24+E25)/E10</f>
        <v>13.711847125486223</v>
      </c>
      <c r="F43" s="56">
        <f t="shared" si="6"/>
        <v>15.023949136225783</v>
      </c>
      <c r="G43" s="56">
        <f t="shared" si="6"/>
        <v>15.123646766701567</v>
      </c>
      <c r="H43" s="56">
        <f t="shared" si="6"/>
        <v>17.920297091049516</v>
      </c>
      <c r="I43" s="56">
        <f t="shared" si="6"/>
        <v>22.002472611744476</v>
      </c>
      <c r="J43" s="56">
        <f t="shared" si="6"/>
        <v>22.029966853842598</v>
      </c>
      <c r="K43" s="7"/>
    </row>
    <row r="44" spans="3:11" ht="16.149999999999999" customHeight="1" x14ac:dyDescent="0.45">
      <c r="C44" s="22" t="s">
        <v>47</v>
      </c>
      <c r="D44" s="22" t="s">
        <v>3</v>
      </c>
      <c r="E44" s="26">
        <f>(E26+E27)/E10/2</f>
        <v>540.71112957774119</v>
      </c>
      <c r="F44" s="26">
        <f t="shared" ref="F44:J44" si="7">(F26+F27)/F10/2</f>
        <v>562.96534028896372</v>
      </c>
      <c r="G44" s="26">
        <f t="shared" si="7"/>
        <v>571.40059754848937</v>
      </c>
      <c r="H44" s="26">
        <f t="shared" si="7"/>
        <v>583.61381946005451</v>
      </c>
      <c r="I44" s="26">
        <f t="shared" si="7"/>
        <v>609.89630493444963</v>
      </c>
      <c r="J44" s="26">
        <f t="shared" si="7"/>
        <v>632.10529844859786</v>
      </c>
      <c r="K44" s="7"/>
    </row>
    <row r="45" spans="3:11" ht="16.149999999999999" customHeight="1" x14ac:dyDescent="0.45">
      <c r="C45" s="29" t="s">
        <v>44</v>
      </c>
      <c r="D45" s="34" t="s">
        <v>12</v>
      </c>
      <c r="E45" s="56">
        <f>E36/E34*$E$29</f>
        <v>23.351385935413401</v>
      </c>
      <c r="F45" s="56">
        <f t="shared" ref="F45:J45" si="8">F36/F34*$E$29</f>
        <v>23.214402708562016</v>
      </c>
      <c r="G45" s="56">
        <f t="shared" si="8"/>
        <v>24.044544147488072</v>
      </c>
      <c r="H45" s="56">
        <f t="shared" si="8"/>
        <v>24.189627189530537</v>
      </c>
      <c r="I45" s="56">
        <f t="shared" si="8"/>
        <v>23.937756280376369</v>
      </c>
      <c r="J45" s="56">
        <f t="shared" si="8"/>
        <v>24.303134745302675</v>
      </c>
      <c r="K45" s="7"/>
    </row>
    <row r="46" spans="3:11" ht="16.149999999999999" customHeight="1" x14ac:dyDescent="0.45">
      <c r="C46" s="22" t="s">
        <v>49</v>
      </c>
      <c r="D46" s="22" t="s">
        <v>13</v>
      </c>
      <c r="E46" s="57">
        <f>E34/E44</f>
        <v>0.95069358707439355</v>
      </c>
      <c r="F46" s="57">
        <f t="shared" ref="F46:J46" si="9">F34/F44</f>
        <v>0.93533490876542869</v>
      </c>
      <c r="G46" s="57">
        <f t="shared" si="9"/>
        <v>0.90576152572811852</v>
      </c>
      <c r="H46" s="57">
        <f t="shared" si="9"/>
        <v>0.89855807807236898</v>
      </c>
      <c r="I46" s="57">
        <f t="shared" si="9"/>
        <v>0.90622295671294772</v>
      </c>
      <c r="J46" s="57">
        <f t="shared" si="9"/>
        <v>0.86256272258350553</v>
      </c>
      <c r="K46" s="7"/>
    </row>
    <row r="47" spans="3:11" ht="16.149999999999999" customHeight="1" x14ac:dyDescent="0.45">
      <c r="C47" s="35" t="s">
        <v>48</v>
      </c>
      <c r="D47" s="18" t="s">
        <v>12</v>
      </c>
      <c r="E47" s="46">
        <f>E36/E44*$E$29</f>
        <v>22.200012858096709</v>
      </c>
      <c r="F47" s="46">
        <f t="shared" ref="F47:J47" si="10">F36/F44*$E$29</f>
        <v>21.713241239456774</v>
      </c>
      <c r="G47" s="46">
        <f t="shared" si="10"/>
        <v>21.778622992465895</v>
      </c>
      <c r="H47" s="46">
        <f t="shared" si="10"/>
        <v>21.73578491671168</v>
      </c>
      <c r="I47" s="46">
        <f t="shared" si="10"/>
        <v>21.692944273476609</v>
      </c>
      <c r="J47" s="46">
        <f t="shared" si="10"/>
        <v>20.962978073222065</v>
      </c>
      <c r="K47" s="7"/>
    </row>
    <row r="48" spans="3:11" ht="16.149999999999999" customHeight="1" x14ac:dyDescent="0.45">
      <c r="E48" s="47"/>
      <c r="F48" s="47"/>
      <c r="G48" s="47"/>
      <c r="H48" s="47"/>
      <c r="I48" s="47"/>
      <c r="J48" s="47"/>
    </row>
    <row r="49" spans="2:11" ht="16.149999999999999" customHeight="1" x14ac:dyDescent="0.45">
      <c r="B49" s="2">
        <f>MAX($B$7:B48)+1</f>
        <v>3</v>
      </c>
      <c r="C49" s="2" t="s">
        <v>9</v>
      </c>
      <c r="D49" s="1"/>
      <c r="E49" s="1"/>
      <c r="F49" s="1"/>
      <c r="G49" s="1"/>
      <c r="H49" s="1"/>
      <c r="I49" s="1"/>
      <c r="J49" s="1"/>
      <c r="K49" s="1"/>
    </row>
    <row r="50" spans="2:11" ht="16.149999999999999" customHeight="1" x14ac:dyDescent="0.45"/>
    <row r="51" spans="2:11" ht="16.149999999999999" customHeight="1" x14ac:dyDescent="0.45"/>
    <row r="52" spans="2:11" ht="16.149999999999999" customHeight="1" x14ac:dyDescent="0.45"/>
    <row r="53" spans="2:11" ht="16.149999999999999" customHeight="1" x14ac:dyDescent="0.45"/>
    <row r="54" spans="2:11" ht="16.149999999999999" customHeight="1" x14ac:dyDescent="0.45"/>
    <row r="55" spans="2:11" ht="16.149999999999999" customHeight="1" x14ac:dyDescent="0.45"/>
    <row r="56" spans="2:11" ht="16.149999999999999" customHeight="1" x14ac:dyDescent="0.45"/>
    <row r="57" spans="2:11" ht="16.149999999999999" customHeight="1" x14ac:dyDescent="0.45"/>
    <row r="58" spans="2:11" ht="16.149999999999999" customHeight="1" x14ac:dyDescent="0.45"/>
    <row r="59" spans="2:11" ht="16.149999999999999" customHeight="1" x14ac:dyDescent="0.45"/>
    <row r="60" spans="2:11" ht="16.149999999999999" customHeight="1" x14ac:dyDescent="0.45"/>
    <row r="61" spans="2:11" ht="16.149999999999999" customHeight="1" x14ac:dyDescent="0.45"/>
    <row r="62" spans="2:11" ht="16.149999999999999" customHeight="1" x14ac:dyDescent="0.45"/>
    <row r="63" spans="2:11" ht="16.149999999999999" customHeight="1" x14ac:dyDescent="0.45"/>
    <row r="64" spans="2:11" ht="16.149999999999999" customHeight="1" x14ac:dyDescent="0.45"/>
    <row r="65" spans="3:3" ht="16.149999999999999" customHeight="1" x14ac:dyDescent="0.45"/>
    <row r="66" spans="3:3" ht="16.149999999999999" customHeight="1" x14ac:dyDescent="0.45"/>
    <row r="67" spans="3:3" ht="16.149999999999999" customHeight="1" x14ac:dyDescent="0.45"/>
    <row r="68" spans="3:3" ht="16.149999999999999" customHeight="1" x14ac:dyDescent="0.45">
      <c r="C68" t="s">
        <v>50</v>
      </c>
    </row>
    <row r="69" spans="3:3" ht="16.149999999999999" hidden="1" customHeight="1" x14ac:dyDescent="0.45"/>
    <row r="70" spans="3:3" ht="16.149999999999999" hidden="1" customHeight="1" x14ac:dyDescent="0.45"/>
    <row r="71" spans="3:3" ht="16.149999999999999" hidden="1" customHeight="1" x14ac:dyDescent="0.45"/>
    <row r="72" spans="3:3" ht="16.149999999999999" hidden="1" customHeight="1" x14ac:dyDescent="0.45"/>
    <row r="73" spans="3:3" ht="16.149999999999999" hidden="1" customHeight="1" x14ac:dyDescent="0.45"/>
    <row r="74" spans="3:3" ht="16.149999999999999" hidden="1" customHeight="1" x14ac:dyDescent="0.45"/>
    <row r="75" spans="3:3" ht="16.149999999999999" hidden="1" customHeight="1" x14ac:dyDescent="0.45"/>
    <row r="76" spans="3:3" ht="16.149999999999999" hidden="1" customHeight="1" x14ac:dyDescent="0.45"/>
    <row r="77" spans="3:3" ht="16.149999999999999" hidden="1" customHeight="1" x14ac:dyDescent="0.45"/>
    <row r="78" spans="3:3" ht="16.149999999999999" hidden="1" customHeight="1" x14ac:dyDescent="0.45"/>
    <row r="79" spans="3:3" ht="16.149999999999999" hidden="1" customHeight="1" x14ac:dyDescent="0.45"/>
    <row r="80" spans="3:3" ht="16.149999999999999" hidden="1" customHeight="1" x14ac:dyDescent="0.45"/>
    <row r="81" ht="16.149999999999999" hidden="1" customHeight="1" x14ac:dyDescent="0.45"/>
    <row r="82" ht="16.149999999999999" hidden="1" customHeight="1" x14ac:dyDescent="0.45"/>
    <row r="83" ht="16.149999999999999" hidden="1" customHeight="1" x14ac:dyDescent="0.45"/>
    <row r="84" ht="16.149999999999999" hidden="1" customHeight="1" x14ac:dyDescent="0.45"/>
    <row r="85" ht="16.149999999999999" hidden="1" customHeight="1" x14ac:dyDescent="0.45"/>
    <row r="86" ht="16.149999999999999" hidden="1" customHeight="1" x14ac:dyDescent="0.45"/>
    <row r="87" ht="16.149999999999999" hidden="1" customHeight="1" x14ac:dyDescent="0.45"/>
    <row r="88" ht="16.149999999999999" hidden="1" customHeight="1" x14ac:dyDescent="0.45"/>
    <row r="89" ht="16.149999999999999" hidden="1" customHeight="1" x14ac:dyDescent="0.45"/>
    <row r="90" ht="16.149999999999999" hidden="1" customHeight="1" x14ac:dyDescent="0.45"/>
    <row r="91" ht="16.149999999999999" hidden="1" customHeight="1" x14ac:dyDescent="0.45"/>
    <row r="92" ht="16.149999999999999" hidden="1" customHeight="1" x14ac:dyDescent="0.45"/>
    <row r="93" ht="16.149999999999999" hidden="1" customHeight="1" x14ac:dyDescent="0.45"/>
    <row r="94" ht="16.149999999999999" hidden="1" customHeight="1" x14ac:dyDescent="0.45"/>
    <row r="95" ht="16.149999999999999" hidden="1" customHeight="1" x14ac:dyDescent="0.45"/>
    <row r="96" ht="16.149999999999999" hidden="1" customHeight="1" x14ac:dyDescent="0.45"/>
    <row r="97" ht="16.149999999999999" hidden="1" customHeight="1" x14ac:dyDescent="0.45"/>
    <row r="98" ht="16.149999999999999" hidden="1" customHeight="1" x14ac:dyDescent="0.45"/>
    <row r="99" ht="16.149999999999999" hidden="1" customHeight="1" x14ac:dyDescent="0.45"/>
    <row r="100" ht="16.149999999999999" hidden="1" customHeight="1" x14ac:dyDescent="0.45"/>
    <row r="101" ht="16.149999999999999" hidden="1" customHeight="1" x14ac:dyDescent="0.45"/>
    <row r="102" ht="16.149999999999999" hidden="1" customHeight="1" x14ac:dyDescent="0.45"/>
    <row r="103" ht="16.149999999999999" hidden="1" customHeight="1" x14ac:dyDescent="0.45"/>
    <row r="104" ht="16.149999999999999" hidden="1" customHeight="1" x14ac:dyDescent="0.45"/>
    <row r="105" ht="16.149999999999999" hidden="1" customHeight="1" x14ac:dyDescent="0.45"/>
    <row r="106" ht="16.149999999999999" hidden="1" customHeight="1" x14ac:dyDescent="0.45"/>
    <row r="107" ht="16.149999999999999" hidden="1" customHeight="1" x14ac:dyDescent="0.45"/>
    <row r="108" ht="16.149999999999999" hidden="1" customHeight="1" x14ac:dyDescent="0.45"/>
    <row r="109" ht="16.149999999999999" hidden="1" customHeight="1" x14ac:dyDescent="0.45"/>
    <row r="110" ht="16.149999999999999" hidden="1" customHeight="1" x14ac:dyDescent="0.45"/>
    <row r="111" ht="16.149999999999999" hidden="1" customHeight="1" x14ac:dyDescent="0.45"/>
    <row r="112" ht="16.149999999999999" hidden="1" customHeight="1" x14ac:dyDescent="0.45"/>
    <row r="113" ht="16.149999999999999" hidden="1" customHeight="1" x14ac:dyDescent="0.45"/>
    <row r="114" ht="16.149999999999999" hidden="1" customHeight="1" x14ac:dyDescent="0.45"/>
    <row r="115" ht="16.149999999999999" hidden="1" customHeight="1" x14ac:dyDescent="0.45"/>
    <row r="116" ht="16.149999999999999" hidden="1" customHeight="1" x14ac:dyDescent="0.45"/>
    <row r="117" ht="16.149999999999999" hidden="1" customHeight="1" x14ac:dyDescent="0.45"/>
    <row r="118" ht="16.149999999999999" hidden="1" customHeight="1" x14ac:dyDescent="0.45"/>
    <row r="119" ht="16.149999999999999" hidden="1" customHeight="1" x14ac:dyDescent="0.45"/>
    <row r="120" ht="16.149999999999999" hidden="1" customHeight="1" x14ac:dyDescent="0.45"/>
    <row r="121" ht="16.149999999999999" hidden="1" customHeight="1" x14ac:dyDescent="0.45"/>
    <row r="122" ht="16.149999999999999" hidden="1" customHeight="1" x14ac:dyDescent="0.45"/>
    <row r="123" ht="16.149999999999999" hidden="1" customHeight="1" x14ac:dyDescent="0.45"/>
    <row r="124" ht="16.149999999999999" hidden="1" customHeight="1" x14ac:dyDescent="0.45"/>
    <row r="125" ht="16.149999999999999" hidden="1" customHeight="1" x14ac:dyDescent="0.45"/>
    <row r="126" ht="16.149999999999999" hidden="1" customHeight="1" x14ac:dyDescent="0.45"/>
    <row r="127" ht="16.149999999999999" hidden="1" customHeight="1" x14ac:dyDescent="0.45"/>
    <row r="128" ht="16.149999999999999" hidden="1" customHeight="1" x14ac:dyDescent="0.45"/>
    <row r="129" ht="16.149999999999999" hidden="1" customHeight="1" x14ac:dyDescent="0.45"/>
    <row r="130" ht="16.149999999999999" hidden="1" customHeight="1" x14ac:dyDescent="0.45"/>
    <row r="131" ht="16.149999999999999" hidden="1" customHeight="1" x14ac:dyDescent="0.45"/>
    <row r="132" ht="16.149999999999999" hidden="1" customHeight="1" x14ac:dyDescent="0.45"/>
    <row r="133" ht="16.149999999999999" hidden="1" customHeight="1" x14ac:dyDescent="0.45"/>
    <row r="134" ht="16.149999999999999" hidden="1" customHeight="1" x14ac:dyDescent="0.45"/>
    <row r="135" ht="16.149999999999999" hidden="1" customHeight="1" x14ac:dyDescent="0.45"/>
    <row r="136" ht="16.149999999999999" hidden="1" customHeight="1" x14ac:dyDescent="0.45"/>
    <row r="137" ht="16.149999999999999" hidden="1" customHeight="1" x14ac:dyDescent="0.45"/>
    <row r="138" ht="16.149999999999999" hidden="1" customHeight="1" x14ac:dyDescent="0.45"/>
    <row r="139" ht="16.149999999999999" hidden="1" customHeight="1" x14ac:dyDescent="0.45"/>
    <row r="140" ht="16.149999999999999" hidden="1" customHeight="1" x14ac:dyDescent="0.45"/>
    <row r="141" ht="16.149999999999999" hidden="1" customHeight="1" x14ac:dyDescent="0.45"/>
    <row r="142" ht="16.149999999999999" hidden="1" customHeight="1" x14ac:dyDescent="0.45"/>
    <row r="143" ht="16.149999999999999" hidden="1" customHeight="1" x14ac:dyDescent="0.45"/>
    <row r="144" ht="16.149999999999999" hidden="1" customHeight="1" x14ac:dyDescent="0.45"/>
    <row r="145" ht="16.149999999999999" hidden="1" customHeight="1" x14ac:dyDescent="0.45"/>
    <row r="146" ht="16.149999999999999" hidden="1" customHeight="1" x14ac:dyDescent="0.45"/>
    <row r="147" ht="16.149999999999999" hidden="1" customHeight="1" x14ac:dyDescent="0.45"/>
    <row r="148" ht="16.149999999999999" hidden="1" customHeight="1" x14ac:dyDescent="0.45"/>
    <row r="149" ht="16.149999999999999" hidden="1" customHeight="1" x14ac:dyDescent="0.45"/>
  </sheetData>
  <phoneticPr fontId="1"/>
  <pageMargins left="0.7" right="0.7" top="0.75" bottom="0.75" header="0.3" footer="0.3"/>
  <pageSetup paperSize="9" orientation="portrait" r:id="rId1"/>
  <ignoredErrors>
    <ignoredError sqref="E43:J43 E44:J44 E45:J45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70BB6BC-E25E-4DF3-AC9F-70FF2E74F494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資本生産性!E46:J46</xm:f>
              <xm:sqref>K46</xm:sqref>
            </x14:sparkline>
          </x14:sparklines>
        </x14:sparklineGroup>
        <x14:sparklineGroup displayEmptyCellsAs="gap" high="1" low="1" xr2:uid="{3F34D43E-FE7D-4E04-9D66-5E4AEC390820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資本生産性!E45:J45</xm:f>
              <xm:sqref>K45</xm:sqref>
            </x14:sparkline>
          </x14:sparklines>
        </x14:sparklineGroup>
        <x14:sparklineGroup displayEmptyCellsAs="gap" high="1" low="1" xr2:uid="{360C4928-48A7-4539-BE2D-2E105725E92E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資本生産性!E34:J34</xm:f>
              <xm:sqref>K34</xm:sqref>
            </x14:sparkline>
          </x14:sparklines>
        </x14:sparklineGroup>
        <x14:sparklineGroup displayEmptyCellsAs="gap" high="1" low="1" xr2:uid="{886ECC98-3A1E-4471-9327-31783BD26DED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資本生産性!E37:J37</xm:f>
              <xm:sqref>K37</xm:sqref>
            </x14:sparkline>
          </x14:sparklines>
        </x14:sparklineGroup>
        <x14:sparklineGroup displayEmptyCellsAs="gap" high="1" low="1" xr2:uid="{5D8AD252-675F-462E-AB00-EF32E6E90033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資本生産性!E43:J43</xm:f>
              <xm:sqref>K43</xm:sqref>
            </x14:sparkline>
          </x14:sparklines>
        </x14:sparklineGroup>
        <x14:sparklineGroup displayEmptyCellsAs="gap" high="1" low="1" xr2:uid="{23C131AE-81AD-4DE4-BA74-1CDB931B7118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資本生産性!E35:J35</xm:f>
              <xm:sqref>K35</xm:sqref>
            </x14:sparkline>
          </x14:sparklines>
        </x14:sparklineGroup>
        <x14:sparklineGroup displayEmptyCellsAs="gap" high="1" low="1" xr2:uid="{93C41CE0-F18A-4D7C-BE78-638401E6E673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資本生産性!E40:J40</xm:f>
              <xm:sqref>K40</xm:sqref>
            </x14:sparkline>
          </x14:sparklines>
        </x14:sparklineGroup>
        <x14:sparklineGroup displayEmptyCellsAs="gap" high="1" low="1" xr2:uid="{0B81F983-1816-4C95-8FBA-C7484A89CA07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資本生産性!E38:J38</xm:f>
              <xm:sqref>K38</xm:sqref>
            </x14:sparkline>
          </x14:sparklines>
        </x14:sparklineGroup>
        <x14:sparklineGroup displayEmptyCellsAs="gap" high="1" low="1" xr2:uid="{414B9D40-01AC-47CC-BB17-CFA4CDB45A8F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資本生産性!E39:J39</xm:f>
              <xm:sqref>K39</xm:sqref>
            </x14:sparkline>
          </x14:sparklines>
        </x14:sparklineGroup>
        <x14:sparklineGroup displayEmptyCellsAs="gap" high="1" low="1" xr2:uid="{910FFD4B-35AC-4AF5-81B0-3ABB24D59A42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資本生産性!E36:J36</xm:f>
              <xm:sqref>K36</xm:sqref>
            </x14:sparkline>
          </x14:sparklines>
        </x14:sparklineGroup>
        <x14:sparklineGroup displayEmptyCellsAs="gap" high="1" low="1" xr2:uid="{593A39B0-35DA-4676-B044-D2095103DF90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資本生産性!E42:J42</xm:f>
              <xm:sqref>K42</xm:sqref>
            </x14:sparkline>
          </x14:sparklines>
        </x14:sparklineGroup>
        <x14:sparklineGroup displayEmptyCellsAs="gap" high="1" low="1" xr2:uid="{A73F3AEE-ADD3-479A-803E-064C0D120332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資本生産性!E41:J41</xm:f>
              <xm:sqref>K41</xm:sqref>
            </x14:sparkline>
          </x14:sparklines>
        </x14:sparklineGroup>
        <x14:sparklineGroup displayEmptyCellsAs="gap" high="1" low="1" xr2:uid="{B24F07F2-B64A-4BE3-8571-01A0BF78936E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資本生産性!E44:J44</xm:f>
              <xm:sqref>K44</xm:sqref>
            </x14:sparkline>
          </x14:sparklines>
        </x14:sparklineGroup>
        <x14:sparklineGroup displayEmptyCellsAs="gap" high="1" low="1" xr2:uid="{C632E9EA-7165-41E2-9651-B3294E94442D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資本生産性!E47:J47</xm:f>
              <xm:sqref>K47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資本生産性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2020-07-12T04:28:23Z</dcterms:created>
  <dcterms:modified xsi:type="dcterms:W3CDTF">2020-08-03T12:48:12Z</dcterms:modified>
  <cp:category/>
  <cp:contentStatus/>
</cp:coreProperties>
</file>