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5C88D6D4-7407-4341-8861-85642A6D53F1}" xr6:coauthVersionLast="45" xr6:coauthVersionMax="45" xr10:uidLastSave="{4797A8FB-BF3D-48D8-945A-B8A7A4DD7C29}"/>
  <bookViews>
    <workbookView xWindow="-98" yWindow="-98" windowWidth="20715" windowHeight="13276" tabRatio="877" xr2:uid="{00000000-000D-0000-FFFF-FFFF00000000}"/>
  </bookViews>
  <sheets>
    <sheet name="労働生産性" sheetId="6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63" l="1"/>
  <c r="G61" i="63"/>
  <c r="H61" i="63"/>
  <c r="I61" i="63"/>
  <c r="J61" i="63"/>
  <c r="E61" i="63"/>
  <c r="F59" i="63"/>
  <c r="G59" i="63"/>
  <c r="H59" i="63"/>
  <c r="I59" i="63"/>
  <c r="J59" i="63"/>
  <c r="E59" i="63"/>
  <c r="E60" i="63"/>
  <c r="F60" i="63"/>
  <c r="G60" i="63"/>
  <c r="H60" i="63"/>
  <c r="I60" i="63"/>
  <c r="J60" i="63"/>
  <c r="E57" i="63"/>
  <c r="F58" i="63"/>
  <c r="G58" i="63"/>
  <c r="H58" i="63"/>
  <c r="I58" i="63"/>
  <c r="J58" i="63"/>
  <c r="E58" i="63"/>
  <c r="E62" i="63"/>
  <c r="F57" i="63"/>
  <c r="G57" i="63"/>
  <c r="H57" i="63"/>
  <c r="I57" i="63"/>
  <c r="J57" i="63"/>
  <c r="E44" i="63"/>
  <c r="F52" i="63"/>
  <c r="G52" i="63"/>
  <c r="H52" i="63"/>
  <c r="I52" i="63"/>
  <c r="J52" i="63"/>
  <c r="E52" i="63"/>
  <c r="E42" i="63"/>
  <c r="J53" i="63" l="1"/>
  <c r="I53" i="63"/>
  <c r="H53" i="63"/>
  <c r="G53" i="63"/>
  <c r="F53" i="63"/>
  <c r="E53" i="63"/>
  <c r="J51" i="63"/>
  <c r="I51" i="63"/>
  <c r="H51" i="63"/>
  <c r="G51" i="63"/>
  <c r="F51" i="63"/>
  <c r="E51" i="63"/>
  <c r="J50" i="63"/>
  <c r="I50" i="63"/>
  <c r="H50" i="63"/>
  <c r="G50" i="63"/>
  <c r="F50" i="63"/>
  <c r="E50" i="63"/>
  <c r="J49" i="63"/>
  <c r="I49" i="63"/>
  <c r="H49" i="63"/>
  <c r="G49" i="63"/>
  <c r="F49" i="63"/>
  <c r="E49" i="63"/>
  <c r="J48" i="63"/>
  <c r="I48" i="63"/>
  <c r="H48" i="63"/>
  <c r="G48" i="63"/>
  <c r="F48" i="63"/>
  <c r="E48" i="63"/>
  <c r="J47" i="63"/>
  <c r="I47" i="63"/>
  <c r="H47" i="63"/>
  <c r="G47" i="63"/>
  <c r="F47" i="63"/>
  <c r="E47" i="63"/>
  <c r="J46" i="63"/>
  <c r="I46" i="63"/>
  <c r="H46" i="63"/>
  <c r="G46" i="63"/>
  <c r="F46" i="63"/>
  <c r="E46" i="63"/>
  <c r="J44" i="63"/>
  <c r="J62" i="63" s="1"/>
  <c r="I44" i="63"/>
  <c r="I62" i="63" s="1"/>
  <c r="H44" i="63"/>
  <c r="H62" i="63" s="1"/>
  <c r="G44" i="63"/>
  <c r="F44" i="63"/>
  <c r="F62" i="63" s="1"/>
  <c r="J43" i="63"/>
  <c r="I43" i="63"/>
  <c r="H43" i="63"/>
  <c r="G43" i="63"/>
  <c r="F43" i="63"/>
  <c r="E43" i="63"/>
  <c r="J42" i="63"/>
  <c r="I42" i="63"/>
  <c r="H42" i="63"/>
  <c r="G42" i="63"/>
  <c r="G55" i="63" s="1"/>
  <c r="F42" i="63"/>
  <c r="J41" i="63"/>
  <c r="I41" i="63"/>
  <c r="H41" i="63"/>
  <c r="G41" i="63"/>
  <c r="F41" i="63"/>
  <c r="E41" i="63"/>
  <c r="B39" i="63"/>
  <c r="B64" i="63" s="1"/>
  <c r="G56" i="63" l="1"/>
  <c r="G62" i="63"/>
  <c r="E55" i="63"/>
  <c r="I55" i="63"/>
  <c r="E56" i="63"/>
  <c r="I56" i="63"/>
  <c r="F55" i="63"/>
  <c r="J55" i="63"/>
  <c r="J56" i="63"/>
  <c r="J45" i="63"/>
  <c r="F54" i="63"/>
  <c r="G45" i="63"/>
  <c r="G54" i="63"/>
  <c r="J54" i="63"/>
  <c r="F45" i="63"/>
  <c r="F56" i="63"/>
  <c r="H55" i="63"/>
  <c r="H56" i="63"/>
  <c r="H45" i="63"/>
  <c r="H54" i="63"/>
  <c r="E45" i="63"/>
  <c r="I45" i="63"/>
  <c r="E54" i="63"/>
  <c r="I54" i="63"/>
</calcChain>
</file>

<file path=xl/sharedStrings.xml><?xml version="1.0" encoding="utf-8"?>
<sst xmlns="http://schemas.openxmlformats.org/spreadsheetml/2006/main" count="126" uniqueCount="79">
  <si>
    <t>売上高</t>
    <rPh sb="0" eb="2">
      <t>ウリアゲ</t>
    </rPh>
    <rPh sb="2" eb="3">
      <t>ダカ</t>
    </rPh>
    <phoneticPr fontId="1"/>
  </si>
  <si>
    <t>売上原価</t>
    <rPh sb="0" eb="2">
      <t>ウリアゲ</t>
    </rPh>
    <rPh sb="2" eb="4">
      <t>ゲンカ</t>
    </rPh>
    <phoneticPr fontId="1"/>
  </si>
  <si>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</si>
  <si>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</si>
  <si>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</si>
  <si>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</si>
  <si>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</si>
  <si>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FY18</t>
    <phoneticPr fontId="1"/>
  </si>
  <si>
    <t>グラフ元</t>
    <rPh sb="3" eb="4">
      <t>モト</t>
    </rPh>
    <phoneticPr fontId="1"/>
  </si>
  <si>
    <t>グラフ</t>
    <phoneticPr fontId="1"/>
  </si>
  <si>
    <t>支払利息</t>
    <rPh sb="0" eb="2">
      <t>シハライ</t>
    </rPh>
    <rPh sb="2" eb="4">
      <t>リソク</t>
    </rPh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</si>
  <si>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</si>
  <si>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%</t>
    <phoneticPr fontId="1"/>
  </si>
  <si>
    <t>回転</t>
    <rPh sb="0" eb="2">
      <t>カイテン</t>
    </rPh>
    <phoneticPr fontId="1"/>
  </si>
  <si>
    <t>人件費</t>
    <rPh sb="0" eb="3">
      <t>ジンケンヒ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</si>
  <si>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</si>
  <si>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</si>
  <si>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会社数</t>
    <rPh sb="0" eb="2">
      <t>カイシャ</t>
    </rPh>
    <rPh sb="2" eb="3">
      <t>スウ</t>
    </rPh>
    <phoneticPr fontId="1"/>
  </si>
  <si>
    <t>社</t>
    <rPh sb="0" eb="1">
      <t>シャ</t>
    </rPh>
    <phoneticPr fontId="1"/>
  </si>
  <si>
    <t>FY13</t>
    <phoneticPr fontId="1"/>
  </si>
  <si>
    <t>FY14</t>
    <phoneticPr fontId="1"/>
  </si>
  <si>
    <t>FY15</t>
    <phoneticPr fontId="1"/>
  </si>
  <si>
    <t>FY16</t>
    <phoneticPr fontId="1"/>
  </si>
  <si>
    <t>FY17</t>
    <phoneticPr fontId="1"/>
  </si>
  <si>
    <t>法人税等調整額</t>
    <rPh sb="0" eb="4">
      <t>ホウジンゼイナド</t>
    </rPh>
    <rPh sb="4" eb="6">
      <t>チョウセイ</t>
    </rPh>
    <rPh sb="6" eb="7">
      <t>ガク</t>
    </rPh>
    <phoneticPr fontId="1"/>
  </si>
  <si>
    <t>社内留保</t>
    <phoneticPr fontId="1"/>
  </si>
  <si>
    <t>配当金計</t>
    <rPh sb="0" eb="3">
      <t>ハイトウキン</t>
    </rPh>
    <rPh sb="3" eb="4">
      <t>ケイ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</si>
  <si>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</si>
  <si>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租税公課</t>
    <phoneticPr fontId="1"/>
  </si>
  <si>
    <t>動産・不動産賃借料</t>
    <phoneticPr fontId="1"/>
  </si>
  <si>
    <t>支払利息等</t>
    <phoneticPr fontId="1"/>
  </si>
  <si>
    <t>福利厚生費</t>
    <phoneticPr fontId="1"/>
  </si>
  <si>
    <t>従業員賞与</t>
    <phoneticPr fontId="1"/>
  </si>
  <si>
    <t>従業員給与</t>
    <phoneticPr fontId="1"/>
  </si>
  <si>
    <t>役員賞与</t>
    <phoneticPr fontId="1"/>
  </si>
  <si>
    <t>役員給与</t>
    <phoneticPr fontId="1"/>
  </si>
  <si>
    <t>減価償却費計</t>
    <phoneticPr fontId="1"/>
  </si>
  <si>
    <t>（1社平均）</t>
    <rPh sb="2" eb="3">
      <t>シャ</t>
    </rPh>
    <rPh sb="3" eb="5">
      <t>ヘイキン</t>
    </rPh>
    <phoneticPr fontId="1"/>
  </si>
  <si>
    <t>粗付加価値(控除法)</t>
    <rPh sb="0" eb="1">
      <t>アラ</t>
    </rPh>
    <rPh sb="1" eb="3">
      <t>フカ</t>
    </rPh>
    <rPh sb="3" eb="5">
      <t>カチ</t>
    </rPh>
    <rPh sb="6" eb="8">
      <t>コウジョ</t>
    </rPh>
    <rPh sb="8" eb="9">
      <t>ホウ</t>
    </rPh>
    <phoneticPr fontId="1"/>
  </si>
  <si>
    <t>粗付加価値(加算法)</t>
    <rPh sb="0" eb="1">
      <t>アラ</t>
    </rPh>
    <rPh sb="1" eb="3">
      <t>フカ</t>
    </rPh>
    <rPh sb="3" eb="5">
      <t>カチ</t>
    </rPh>
    <rPh sb="6" eb="8">
      <t>カサン</t>
    </rPh>
    <rPh sb="8" eb="9">
      <t>ホウ</t>
    </rPh>
    <rPh sb="9" eb="10">
      <t>ジョホウ</t>
    </rPh>
    <phoneticPr fontId="1"/>
  </si>
  <si>
    <t>純付加価値(加算法)</t>
    <rPh sb="0" eb="1">
      <t>ジュン</t>
    </rPh>
    <rPh sb="1" eb="3">
      <t>フカ</t>
    </rPh>
    <rPh sb="3" eb="5">
      <t>カチ</t>
    </rPh>
    <rPh sb="6" eb="8">
      <t>カサン</t>
    </rPh>
    <rPh sb="8" eb="9">
      <t>ホウ</t>
    </rPh>
    <rPh sb="9" eb="10">
      <t>ジョホウ</t>
    </rPh>
    <phoneticPr fontId="1"/>
  </si>
  <si>
    <t>賃借料</t>
    <rPh sb="0" eb="3">
      <t>チンシャクリョウ</t>
    </rPh>
    <phoneticPr fontId="1"/>
  </si>
  <si>
    <t>納税額</t>
    <rPh sb="0" eb="2">
      <t>ノウゼイ</t>
    </rPh>
    <rPh sb="2" eb="3">
      <t>ガク</t>
    </rPh>
    <phoneticPr fontId="1"/>
  </si>
  <si>
    <t>株主利益</t>
    <rPh sb="0" eb="2">
      <t>カブヌシ</t>
    </rPh>
    <rPh sb="2" eb="4">
      <t>リエキ</t>
    </rPh>
    <phoneticPr fontId="1"/>
  </si>
  <si>
    <t>付加価値率</t>
    <rPh sb="0" eb="2">
      <t>フカ</t>
    </rPh>
    <rPh sb="2" eb="4">
      <t>カチ</t>
    </rPh>
    <rPh sb="4" eb="5">
      <t>リツ</t>
    </rPh>
    <phoneticPr fontId="1"/>
  </si>
  <si>
    <t>総資本(期首)</t>
    <rPh sb="0" eb="3">
      <t>ソウシホン</t>
    </rPh>
    <rPh sb="4" eb="6">
      <t>キシュ</t>
    </rPh>
    <phoneticPr fontId="1"/>
  </si>
  <si>
    <t>総資本(期末)</t>
    <rPh sb="0" eb="3">
      <t>ソウシホン</t>
    </rPh>
    <rPh sb="4" eb="6">
      <t>キマツ</t>
    </rPh>
    <phoneticPr fontId="1"/>
  </si>
  <si>
    <t>総資本(平残)</t>
    <rPh sb="0" eb="3">
      <t>ソウシホン</t>
    </rPh>
    <rPh sb="4" eb="6">
      <t>ヘイザン</t>
    </rPh>
    <phoneticPr fontId="1"/>
  </si>
  <si>
    <t>資本生産性</t>
    <rPh sb="0" eb="2">
      <t>シホン</t>
    </rPh>
    <rPh sb="2" eb="5">
      <t>セイサンセイ</t>
    </rPh>
    <phoneticPr fontId="1"/>
  </si>
  <si>
    <t>総資本回転率</t>
    <rPh sb="0" eb="3">
      <t>ソウシホン</t>
    </rPh>
    <rPh sb="3" eb="5">
      <t>カイテン</t>
    </rPh>
    <rPh sb="5" eb="6">
      <t>リツ</t>
    </rPh>
    <phoneticPr fontId="1"/>
  </si>
  <si>
    <t>建設仮勘定(期首)</t>
    <rPh sb="0" eb="2">
      <t>ケンセツ</t>
    </rPh>
    <rPh sb="2" eb="5">
      <t>カリカンジョウ</t>
    </rPh>
    <rPh sb="6" eb="8">
      <t>キシュ</t>
    </rPh>
    <phoneticPr fontId="1"/>
  </si>
  <si>
    <t>建設仮勘定(期末)</t>
    <rPh sb="0" eb="2">
      <t>ケンセツ</t>
    </rPh>
    <rPh sb="2" eb="5">
      <t>カリカンジョウ</t>
    </rPh>
    <rPh sb="6" eb="8">
      <t>キマツ</t>
    </rPh>
    <phoneticPr fontId="1"/>
  </si>
  <si>
    <t>人</t>
    <rPh sb="0" eb="1">
      <t>ニン</t>
    </rPh>
    <phoneticPr fontId="1"/>
  </si>
  <si>
    <t>15,586,204</t>
  </si>
  <si>
    <t>16,478,701</t>
  </si>
  <si>
    <t>18,438,947</t>
  </si>
  <si>
    <t>19,694,272</t>
  </si>
  <si>
    <t>21,332,277</t>
  </si>
  <si>
    <t>26,305,191</t>
  </si>
  <si>
    <t>15,611,016</t>
  </si>
  <si>
    <t>土地(期首)</t>
    <rPh sb="0" eb="2">
      <t>トチ</t>
    </rPh>
    <rPh sb="3" eb="5">
      <t>キシュ</t>
    </rPh>
    <phoneticPr fontId="1"/>
  </si>
  <si>
    <t>土地(期末)</t>
    <rPh sb="0" eb="2">
      <t>トチ</t>
    </rPh>
    <rPh sb="3" eb="5">
      <t>キマツ</t>
    </rPh>
    <phoneticPr fontId="1"/>
  </si>
  <si>
    <t>その他有形固定資産(期首)</t>
    <rPh sb="2" eb="3">
      <t>タ</t>
    </rPh>
    <rPh sb="3" eb="9">
      <t>ユウケイコテイシサン</t>
    </rPh>
    <rPh sb="10" eb="12">
      <t>キシュ</t>
    </rPh>
    <phoneticPr fontId="1"/>
  </si>
  <si>
    <t>その他有形固定資産(期末)</t>
    <rPh sb="2" eb="3">
      <t>タ</t>
    </rPh>
    <rPh sb="3" eb="9">
      <t>ユウケイコテイシサン</t>
    </rPh>
    <rPh sb="10" eb="12">
      <t>キマツ</t>
    </rPh>
    <phoneticPr fontId="1"/>
  </si>
  <si>
    <t>期中平均役員数</t>
    <phoneticPr fontId="1"/>
  </si>
  <si>
    <t>期中平均従業員数</t>
    <phoneticPr fontId="1"/>
  </si>
  <si>
    <t>有形固定資産(平残)</t>
    <rPh sb="0" eb="6">
      <t>ユウケイコテイシサン</t>
    </rPh>
    <rPh sb="7" eb="9">
      <t>ヘイザン</t>
    </rPh>
    <phoneticPr fontId="1"/>
  </si>
  <si>
    <t>一人当たり売上高</t>
    <rPh sb="0" eb="3">
      <t>ヒトリア</t>
    </rPh>
    <rPh sb="5" eb="8">
      <t>ウリアゲダカ</t>
    </rPh>
    <phoneticPr fontId="1"/>
  </si>
  <si>
    <t>百万円/人</t>
    <rPh sb="0" eb="3">
      <t>ヒャクマンエン</t>
    </rPh>
    <rPh sb="4" eb="5">
      <t>ニン</t>
    </rPh>
    <phoneticPr fontId="1"/>
  </si>
  <si>
    <t>労働生産性</t>
    <rPh sb="0" eb="2">
      <t>ロウドウ</t>
    </rPh>
    <rPh sb="2" eb="5">
      <t>セイサンセイ</t>
    </rPh>
    <phoneticPr fontId="1"/>
  </si>
  <si>
    <t>労働分配率</t>
    <rPh sb="0" eb="2">
      <t>ロウドウ</t>
    </rPh>
    <rPh sb="2" eb="4">
      <t>ブンパイ</t>
    </rPh>
    <rPh sb="4" eb="5">
      <t>リツ</t>
    </rPh>
    <phoneticPr fontId="1"/>
  </si>
  <si>
    <t>一人当たり人件費</t>
    <rPh sb="0" eb="3">
      <t>ヒトリア</t>
    </rPh>
    <rPh sb="5" eb="8">
      <t>ジンケンヒ</t>
    </rPh>
    <phoneticPr fontId="1"/>
  </si>
  <si>
    <t>設備投資効率</t>
    <rPh sb="0" eb="2">
      <t>セツビ</t>
    </rPh>
    <rPh sb="2" eb="4">
      <t>トウシ</t>
    </rPh>
    <rPh sb="4" eb="6">
      <t>コウリツ</t>
    </rPh>
    <phoneticPr fontId="1"/>
  </si>
  <si>
    <t>労働装備率</t>
    <rPh sb="0" eb="2">
      <t>ロウドウ</t>
    </rPh>
    <rPh sb="2" eb="4">
      <t>ソウビ</t>
    </rPh>
    <rPh sb="4" eb="5">
      <t>リツ</t>
    </rPh>
    <phoneticPr fontId="1"/>
  </si>
  <si>
    <t>※労働生産性＝付加価値率×一人当たり売上高</t>
    <rPh sb="1" eb="3">
      <t>ロウドウ</t>
    </rPh>
    <rPh sb="3" eb="6">
      <t>セイサンセイ</t>
    </rPh>
    <rPh sb="7" eb="9">
      <t>フカ</t>
    </rPh>
    <rPh sb="9" eb="11">
      <t>カチ</t>
    </rPh>
    <rPh sb="11" eb="12">
      <t>リツ</t>
    </rPh>
    <rPh sb="13" eb="15">
      <t>ヒトリ</t>
    </rPh>
    <rPh sb="15" eb="16">
      <t>ア</t>
    </rPh>
    <rPh sb="18" eb="20">
      <t>ウリアゲ</t>
    </rPh>
    <rPh sb="20" eb="21">
      <t>ダカ</t>
    </rPh>
    <phoneticPr fontId="1"/>
  </si>
  <si>
    <t>万円/人</t>
    <rPh sb="0" eb="1">
      <t>マン</t>
    </rPh>
    <rPh sb="1" eb="2">
      <t>エン</t>
    </rPh>
    <rPh sb="3" eb="4">
      <t>ニン</t>
    </rPh>
    <phoneticPr fontId="1"/>
  </si>
  <si>
    <t>※労働生産性＝労働分配率（逆数）×一人当たり人件費</t>
    <rPh sb="1" eb="3">
      <t>ロウドウ</t>
    </rPh>
    <rPh sb="3" eb="6">
      <t>セイサンセイ</t>
    </rPh>
    <rPh sb="7" eb="9">
      <t>ロウドウ</t>
    </rPh>
    <rPh sb="9" eb="11">
      <t>ブンパイ</t>
    </rPh>
    <rPh sb="11" eb="12">
      <t>リツ</t>
    </rPh>
    <rPh sb="13" eb="15">
      <t>ギャクスウ</t>
    </rPh>
    <rPh sb="17" eb="19">
      <t>ヒトリ</t>
    </rPh>
    <rPh sb="19" eb="20">
      <t>ア</t>
    </rPh>
    <rPh sb="22" eb="25">
      <t>ジンケンヒ</t>
    </rPh>
    <phoneticPr fontId="1"/>
  </si>
  <si>
    <t>※労働生産性＝設備投資効率 × 労働装備率</t>
    <rPh sb="1" eb="3">
      <t>ロウドウ</t>
    </rPh>
    <rPh sb="3" eb="6">
      <t>セイサンセイ</t>
    </rPh>
    <rPh sb="7" eb="9">
      <t>セツビ</t>
    </rPh>
    <rPh sb="9" eb="11">
      <t>トウシ</t>
    </rPh>
    <rPh sb="11" eb="13">
      <t>コウリツ</t>
    </rPh>
    <rPh sb="16" eb="18">
      <t>ロウドウ</t>
    </rPh>
    <rPh sb="18" eb="20">
      <t>ソウビ</t>
    </rPh>
    <rPh sb="20" eb="21">
      <t>リツ</t>
    </rPh>
    <phoneticPr fontId="1"/>
  </si>
  <si>
    <t>労働生産性</t>
    <rPh sb="0" eb="2">
      <t>ロウドウ</t>
    </rPh>
    <rPh sb="2" eb="4">
      <t>セイサン</t>
    </rPh>
    <rPh sb="4" eb="5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</si>
</sst>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13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9"/>
      <color theme="1"/>
      <name val="Meiryo UI"/>
      <family val="2"/>
      <scheme val="minor"/>
    </font>
    <font>
      <sz val="9"/>
      <color theme="4"/>
      <name val="Meiryo UI"/>
      <family val="3"/>
      <charset val="128"/>
      <scheme val="minor"/>
    </font>
    <font>
      <sz val="8"/>
      <color theme="4"/>
      <name val="Meiryo UI"/>
      <family val="3"/>
      <charset val="128"/>
      <scheme val="minor"/>
    </font>
    <font>
      <sz val="8"/>
      <color theme="1"/>
      <name val="Meiryo UI"/>
      <family val="2"/>
      <scheme val="minor"/>
    </font>
    <font>
      <sz val="6"/>
      <color theme="1"/>
      <name val="Meiryo UI"/>
      <family val="2"/>
      <scheme val="minor"/>
    </font>
    <font>
      <sz val="6"/>
      <color theme="1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177" fontId="0" fillId="0" borderId="12" xfId="1" applyNumberFormat="1" applyFont="1" applyFill="1" applyBorder="1" applyAlignment="1"/>
    <xf numFmtId="0" fontId="0" fillId="0" borderId="12" xfId="0" applyFont="1" applyBorder="1" applyAlignment="1">
      <alignment horizontal="right"/>
    </xf>
    <xf numFmtId="178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38" fontId="5" fillId="3" borderId="16" xfId="1" applyFont="1" applyFill="1" applyBorder="1" applyAlignment="1"/>
    <xf numFmtId="38" fontId="5" fillId="3" borderId="17" xfId="1" applyFont="1" applyFill="1" applyBorder="1" applyAlignment="1"/>
    <xf numFmtId="38" fontId="5" fillId="3" borderId="17" xfId="1" applyFont="1" applyFill="1" applyBorder="1" applyAlignment="1">
      <alignment wrapText="1"/>
    </xf>
    <xf numFmtId="38" fontId="5" fillId="3" borderId="18" xfId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38" fontId="9" fillId="3" borderId="5" xfId="1" applyFont="1" applyFill="1" applyBorder="1" applyAlignment="1"/>
    <xf numFmtId="38" fontId="9" fillId="3" borderId="1" xfId="1" applyFont="1" applyFill="1" applyBorder="1" applyAlignment="1"/>
    <xf numFmtId="38" fontId="9" fillId="3" borderId="6" xfId="1" applyFont="1" applyFill="1" applyBorder="1" applyAlignment="1"/>
    <xf numFmtId="38" fontId="8" fillId="3" borderId="5" xfId="1" applyFont="1" applyFill="1" applyBorder="1" applyAlignment="1"/>
    <xf numFmtId="38" fontId="8" fillId="3" borderId="1" xfId="1" applyFont="1" applyFill="1" applyBorder="1" applyAlignment="1"/>
    <xf numFmtId="38" fontId="8" fillId="3" borderId="6" xfId="1" applyFont="1" applyFill="1" applyBorder="1" applyAlignment="1"/>
    <xf numFmtId="0" fontId="11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177" fontId="0" fillId="0" borderId="12" xfId="1" applyNumberFormat="1" applyFont="1" applyBorder="1" applyAlignment="1"/>
    <xf numFmtId="177" fontId="0" fillId="0" borderId="0" xfId="1" applyNumberFormat="1" applyFont="1" applyFill="1" applyBorder="1" applyAlignment="1"/>
    <xf numFmtId="177" fontId="0" fillId="0" borderId="14" xfId="1" applyNumberFormat="1" applyFont="1" applyBorder="1" applyAlignment="1"/>
    <xf numFmtId="177" fontId="0" fillId="0" borderId="0" xfId="0" applyNumberFormat="1"/>
    <xf numFmtId="178" fontId="4" fillId="3" borderId="2" xfId="0" applyNumberFormat="1" applyFont="1" applyFill="1" applyBorder="1" applyAlignment="1">
      <alignment horizontal="left"/>
    </xf>
    <xf numFmtId="178" fontId="4" fillId="3" borderId="3" xfId="0" applyNumberFormat="1" applyFont="1" applyFill="1" applyBorder="1" applyAlignment="1">
      <alignment horizontal="left"/>
    </xf>
    <xf numFmtId="178" fontId="4" fillId="3" borderId="4" xfId="0" applyNumberFormat="1" applyFont="1" applyFill="1" applyBorder="1" applyAlignment="1">
      <alignment horizontal="left"/>
    </xf>
    <xf numFmtId="38" fontId="9" fillId="3" borderId="1" xfId="1" applyFont="1" applyFill="1" applyBorder="1" applyAlignment="1">
      <alignment wrapText="1"/>
    </xf>
    <xf numFmtId="38" fontId="9" fillId="3" borderId="7" xfId="1" applyFont="1" applyFill="1" applyBorder="1" applyAlignment="1"/>
    <xf numFmtId="38" fontId="9" fillId="3" borderId="8" xfId="1" applyFont="1" applyFill="1" applyBorder="1" applyAlignment="1"/>
    <xf numFmtId="38" fontId="9" fillId="3" borderId="8" xfId="1" applyFont="1" applyFill="1" applyBorder="1" applyAlignment="1">
      <alignment wrapText="1"/>
    </xf>
    <xf numFmtId="38" fontId="9" fillId="3" borderId="9" xfId="1" applyFont="1" applyFill="1" applyBorder="1" applyAlignment="1"/>
    <xf numFmtId="177" fontId="0" fillId="0" borderId="15" xfId="1" applyNumberFormat="1" applyFont="1" applyBorder="1" applyAlignment="1"/>
    <xf numFmtId="40" fontId="0" fillId="0" borderId="12" xfId="1" applyNumberFormat="1" applyFont="1" applyFill="1" applyBorder="1" applyAlignment="1"/>
    <xf numFmtId="0" fontId="10" fillId="0" borderId="0" xfId="0" applyFont="1" applyAlignment="1">
      <alignment horizontal="right"/>
    </xf>
    <xf numFmtId="38" fontId="8" fillId="3" borderId="16" xfId="1" applyFont="1" applyFill="1" applyBorder="1" applyAlignment="1"/>
    <xf numFmtId="38" fontId="8" fillId="3" borderId="17" xfId="1" applyFont="1" applyFill="1" applyBorder="1" applyAlignment="1"/>
    <xf numFmtId="38" fontId="8" fillId="3" borderId="17" xfId="1" applyFont="1" applyFill="1" applyBorder="1" applyAlignment="1">
      <alignment wrapText="1"/>
    </xf>
    <xf numFmtId="38" fontId="8" fillId="3" borderId="18" xfId="1" applyFont="1" applyFill="1" applyBorder="1" applyAlignment="1"/>
    <xf numFmtId="0" fontId="12" fillId="0" borderId="0" xfId="0" applyFont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40" fontId="0" fillId="0" borderId="0" xfId="1" applyNumberFormat="1" applyFont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労働生産性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8039411655719"/>
          <c:w val="0.86722880116959067"/>
          <c:h val="0.65674870645869265"/>
        </c:manualLayout>
      </c:layout>
      <c:barChart>
        <c:barDir val="col"/>
        <c:grouping val="clustered"/>
        <c:varyColors val="0"/>
        <c:ser>
          <c:idx val="20"/>
          <c:order val="13"/>
          <c:tx>
            <c:strRef>
              <c:f>労働生産性!$C$62:$D$62</c:f>
              <c:strCache>
                <c:ptCount val="2"/>
                <c:pt idx="0">
                  <c:v>労働生産性</c:v>
                </c:pt>
                <c:pt idx="1">
                  <c:v>百万円/人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労働生産性!$D$62:$J$62</c15:sqref>
                  </c15:fullRef>
                </c:ext>
              </c:extLst>
              <c:f>労働生産性!$E$62:$J$62</c:f>
              <c:numCache>
                <c:formatCode>#,##0.0;[Red]\-#,##0.0</c:formatCode>
                <c:ptCount val="6"/>
                <c:pt idx="0">
                  <c:v>724.61738435759014</c:v>
                </c:pt>
                <c:pt idx="1">
                  <c:v>735.21245100486567</c:v>
                </c:pt>
                <c:pt idx="2">
                  <c:v>751.98195649790694</c:v>
                </c:pt>
                <c:pt idx="3">
                  <c:v>759.02863515756735</c:v>
                </c:pt>
                <c:pt idx="4">
                  <c:v>774.16426187972218</c:v>
                </c:pt>
                <c:pt idx="5">
                  <c:v>767.90077047035436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A63-427A-843A-905CAAE7E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>
          <c:ext xmlns:c15="http://schemas.microsoft.com/office/drawing/2012/chart" uri="{02D57815-91ED-43cb-92C2-25804820EDAC}">
            <c15:filteredBarSeries>
              <c15:ser>
                <c:idx val="11"/>
                <c:order val="10"/>
                <c:tx>
                  <c:strRef>
                    <c:extLst>
                      <c:ext uri="{02D57815-91ED-43cb-92C2-25804820EDAC}">
                        <c15:formulaRef>
                          <c15:sqref>労働生産性!$C$53</c15:sqref>
                        </c15:formulaRef>
                      </c:ext>
                    </c:extLst>
                    <c:strCache>
                      <c:ptCount val="1"/>
                      <c:pt idx="0">
                        <c:v>総資本(平残)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労働生産性!$D$53:$J$53</c15:sqref>
                        </c15:fullRef>
                        <c15:formulaRef>
                          <c15:sqref>労働生産性!$E$53:$J$53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540.71112957774119</c:v>
                      </c:pt>
                      <c:pt idx="1">
                        <c:v>562.96534028896372</c:v>
                      </c:pt>
                      <c:pt idx="2">
                        <c:v>571.40059754848937</c:v>
                      </c:pt>
                      <c:pt idx="3">
                        <c:v>583.61381946005451</c:v>
                      </c:pt>
                      <c:pt idx="4">
                        <c:v>609.89630493444963</c:v>
                      </c:pt>
                      <c:pt idx="5">
                        <c:v>632.10529844859786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A63-427A-843A-905CAAE7E089}"/>
                  </c:ext>
                </c:extLst>
              </c15:ser>
            </c15:filteredBarSeries>
            <c15:filteredBarSeries>
              <c15:ser>
                <c:idx val="2"/>
                <c:order val="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労働生産性!$C$42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労働生産性!$D$42:$J$42</c15:sqref>
                        </c15:fullRef>
                        <c15:formulaRef>
                          <c15:sqref>労働生産性!$E$42:$J$42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514.05060334930999</c:v>
                      </c:pt>
                      <c:pt idx="1">
                        <c:v>526.56113519727637</c:v>
                      </c:pt>
                      <c:pt idx="2">
                        <c:v>517.55267703747836</c:v>
                      </c:pt>
                      <c:pt idx="3">
                        <c:v>524.41091195050114</c:v>
                      </c:pt>
                      <c:pt idx="4">
                        <c:v>552.70203274599851</c:v>
                      </c:pt>
                      <c:pt idx="5">
                        <c:v>545.23046718928185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A63-427A-843A-905CAAE7E089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労働生産性!$C$43</c15:sqref>
                        </c15:formulaRef>
                      </c:ext>
                    </c:extLst>
                    <c:strCache>
                      <c:ptCount val="1"/>
                      <c:pt idx="0">
                        <c:v>粗付加価値(控除法)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労働生産性!$D$43:$J$43</c15:sqref>
                        </c15:fullRef>
                        <c15:formulaRef>
                          <c15:sqref>労働生産性!$E$43:$J$43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121.20689123077861</c:v>
                      </c:pt>
                      <c:pt idx="1">
                        <c:v>125.47017532247195</c:v>
                      </c:pt>
                      <c:pt idx="2">
                        <c:v>129.03050794513891</c:v>
                      </c:pt>
                      <c:pt idx="3">
                        <c:v>132.91268609617347</c:v>
                      </c:pt>
                      <c:pt idx="4">
                        <c:v>138.24255290361862</c:v>
                      </c:pt>
                      <c:pt idx="5">
                        <c:v>135.48422760716565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A63-427A-843A-905CAAE7E089}"/>
                  </c:ext>
                </c:extLst>
              </c15:ser>
            </c15:filteredBarSeries>
            <c15:filteredBarSeries>
              <c15:ser>
                <c:idx val="5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労働生産性!$C$45</c15:sqref>
                        </c15:formulaRef>
                      </c:ext>
                    </c:extLst>
                    <c:strCache>
                      <c:ptCount val="1"/>
                      <c:pt idx="0">
                        <c:v>純付加価値(加算法)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労働生産性!$D$45:$J$45</c15:sqref>
                        </c15:fullRef>
                        <c15:formulaRef>
                          <c15:sqref>労働生産性!$E$45:$J$45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107.09212080045789</c:v>
                      </c:pt>
                      <c:pt idx="1">
                        <c:v>108.54913826242836</c:v>
                      </c:pt>
                      <c:pt idx="2">
                        <c:v>110.07050262331306</c:v>
                      </c:pt>
                      <c:pt idx="3">
                        <c:v>113.15169071579663</c:v>
                      </c:pt>
                      <c:pt idx="4">
                        <c:v>118.64098951717138</c:v>
                      </c:pt>
                      <c:pt idx="5">
                        <c:v>118.99486524007612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A63-427A-843A-905CAAE7E089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労働生産性!$C$46</c15:sqref>
                        </c15:formulaRef>
                      </c:ext>
                    </c:extLst>
                    <c:strCache>
                      <c:ptCount val="1"/>
                      <c:pt idx="0">
                        <c:v>減価償却費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労働生産性!$D$46:$J$46</c15:sqref>
                        </c15:fullRef>
                        <c15:formulaRef>
                          <c15:sqref>労働生産性!$E$46:$J$46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12.945819490960613</c:v>
                      </c:pt>
                      <c:pt idx="1">
                        <c:v>13.688884169043057</c:v>
                      </c:pt>
                      <c:pt idx="2">
                        <c:v>14.372679293469773</c:v>
                      </c:pt>
                      <c:pt idx="3">
                        <c:v>13.701353826246837</c:v>
                      </c:pt>
                      <c:pt idx="4">
                        <c:v>13.663476038251748</c:v>
                      </c:pt>
                      <c:pt idx="5">
                        <c:v>13.513229873378341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A63-427A-843A-905CAAE7E089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労働生産性!$C$47</c15:sqref>
                        </c15:formulaRef>
                      </c:ext>
                    </c:extLst>
                    <c:strCache>
                      <c:ptCount val="1"/>
                      <c:pt idx="0">
                        <c:v>人件費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労働生産性!$D$47:$J$47</c15:sqref>
                        </c15:fullRef>
                        <c15:formulaRef>
                          <c15:sqref>労働生産性!$E$47:$J$47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70.052930363578199</c:v>
                      </c:pt>
                      <c:pt idx="1">
                        <c:v>71.24494739089306</c:v>
                      </c:pt>
                      <c:pt idx="2">
                        <c:v>71.664887301660755</c:v>
                      </c:pt>
                      <c:pt idx="3">
                        <c:v>72.723444371437296</c:v>
                      </c:pt>
                      <c:pt idx="4">
                        <c:v>73.9065103638154</c:v>
                      </c:pt>
                      <c:pt idx="5">
                        <c:v>74.087445408992608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A63-427A-843A-905CAAE7E089}"/>
                  </c:ext>
                </c:extLst>
              </c15:ser>
            </c15:filteredBarSeries>
            <c15:filteredBarSeries>
              <c15:ser>
                <c:idx val="1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労働生産性!$C$48</c15:sqref>
                        </c15:formulaRef>
                      </c:ext>
                    </c:extLst>
                    <c:strCache>
                      <c:ptCount val="1"/>
                      <c:pt idx="0">
                        <c:v>賃借料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労働生産性!$D$48:$J$48</c15:sqref>
                        </c15:fullRef>
                        <c15:formulaRef>
                          <c15:sqref>労働生産性!$E$48:$J$48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9.7349188207994732</c:v>
                      </c:pt>
                      <c:pt idx="1">
                        <c:v>9.4904741347801274</c:v>
                      </c:pt>
                      <c:pt idx="2">
                        <c:v>10.262317206851272</c:v>
                      </c:pt>
                      <c:pt idx="3">
                        <c:v>9.7899703312411024</c:v>
                      </c:pt>
                      <c:pt idx="4">
                        <c:v>9.8859627740928424</c:v>
                      </c:pt>
                      <c:pt idx="5">
                        <c:v>9.7006752468559458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A63-427A-843A-905CAAE7E089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労働生産性!$C$49</c15:sqref>
                        </c15:formulaRef>
                      </c:ext>
                    </c:extLst>
                    <c:strCache>
                      <c:ptCount val="1"/>
                      <c:pt idx="0">
                        <c:v>支払利息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労働生産性!$D$49:$J$49</c15:sqref>
                        </c15:fullRef>
                        <c15:formulaRef>
                          <c15:sqref>労働生産性!$E$49:$J$49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3.4178462550902298</c:v>
                      </c:pt>
                      <c:pt idx="1">
                        <c:v>2.4546004373696864</c:v>
                      </c:pt>
                      <c:pt idx="2">
                        <c:v>2.4205634338502833</c:v>
                      </c:pt>
                      <c:pt idx="3">
                        <c:v>2.2501426521190324</c:v>
                      </c:pt>
                      <c:pt idx="4">
                        <c:v>2.2189825567764703</c:v>
                      </c:pt>
                      <c:pt idx="5">
                        <c:v>2.3072811804904694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A63-427A-843A-905CAAE7E089}"/>
                  </c:ext>
                </c:extLst>
              </c15:ser>
            </c15:filteredBarSeries>
            <c15:filteredBarSeries>
              <c15:ser>
                <c:idx val="4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労働生産性!$C$50</c15:sqref>
                        </c15:formulaRef>
                      </c:ext>
                    </c:extLst>
                    <c:strCache>
                      <c:ptCount val="1"/>
                      <c:pt idx="0">
                        <c:v>納税額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労働生産性!$D$50:$J$50</c15:sqref>
                        </c15:fullRef>
                        <c15:formulaRef>
                          <c15:sqref>労働生産性!$E$50:$J$50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10.174578235503766</c:v>
                      </c:pt>
                      <c:pt idx="1">
                        <c:v>10.335167163159696</c:v>
                      </c:pt>
                      <c:pt idx="2">
                        <c:v>10.599087914249189</c:v>
                      </c:pt>
                      <c:pt idx="3">
                        <c:v>10.467836269949682</c:v>
                      </c:pt>
                      <c:pt idx="4">
                        <c:v>10.627061210742188</c:v>
                      </c:pt>
                      <c:pt idx="5">
                        <c:v>10.869496549894503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A63-427A-843A-905CAAE7E089}"/>
                  </c:ext>
                </c:extLst>
              </c15:ser>
            </c15:filteredBarSeries>
            <c15:filteredBarSeries>
              <c15:ser>
                <c:idx val="9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労働生産性!$C$51</c15:sqref>
                        </c15:formulaRef>
                      </c:ext>
                    </c:extLst>
                    <c:strCache>
                      <c:ptCount val="1"/>
                      <c:pt idx="0">
                        <c:v>株主利益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労働生産性!$D$51:$J$51</c15:sqref>
                        </c15:fullRef>
                        <c15:formulaRef>
                          <c15:sqref>労働生産性!$E$51:$J$51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13.711847125486223</c:v>
                      </c:pt>
                      <c:pt idx="1">
                        <c:v>15.023949136225783</c:v>
                      </c:pt>
                      <c:pt idx="2">
                        <c:v>15.123646766701567</c:v>
                      </c:pt>
                      <c:pt idx="3">
                        <c:v>17.920297091049516</c:v>
                      </c:pt>
                      <c:pt idx="4">
                        <c:v>22.002472611744476</c:v>
                      </c:pt>
                      <c:pt idx="5">
                        <c:v>22.029966853842598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A63-427A-843A-905CAAE7E089}"/>
                  </c:ext>
                </c:extLst>
              </c15:ser>
            </c15:filteredBarSeries>
            <c15:filteredBarSeries>
              <c15:ser>
                <c:idx val="10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労働生産性!$C$52</c15:sqref>
                        </c15:formulaRef>
                      </c:ext>
                    </c:extLst>
                    <c:strCache>
                      <c:ptCount val="1"/>
                      <c:pt idx="0">
                        <c:v>有形固定資産(平残)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労働生産性!$D$52:$J$52</c15:sqref>
                        </c15:fullRef>
                        <c15:formulaRef>
                          <c15:sqref>労働生産性!$E$52:$J$52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149.72344626472076</c:v>
                      </c:pt>
                      <c:pt idx="1">
                        <c:v>153.80269702820647</c:v>
                      </c:pt>
                      <c:pt idx="2">
                        <c:v>152.31344523870123</c:v>
                      </c:pt>
                      <c:pt idx="3">
                        <c:v>150.76380681588944</c:v>
                      </c:pt>
                      <c:pt idx="4">
                        <c:v>151.01489813004264</c:v>
                      </c:pt>
                      <c:pt idx="5">
                        <c:v>153.73888176023746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A63-427A-843A-905CAAE7E08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11"/>
          <c:tx>
            <c:strRef>
              <c:f>労働生産性!$C$54:$D$54</c:f>
              <c:strCache>
                <c:ptCount val="2"/>
                <c:pt idx="0">
                  <c:v>付加価値率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労働生産性!$D$54:$J$54</c15:sqref>
                  </c15:fullRef>
                </c:ext>
              </c:extLst>
              <c:f>労働生産性!$E$54:$J$54</c:f>
              <c:numCache>
                <c:formatCode>#,##0.0;[Red]\-#,##0.0</c:formatCode>
                <c:ptCount val="6"/>
                <c:pt idx="0">
                  <c:v>23.351385935413401</c:v>
                </c:pt>
                <c:pt idx="1">
                  <c:v>23.214402708562016</c:v>
                </c:pt>
                <c:pt idx="2">
                  <c:v>24.044544147488072</c:v>
                </c:pt>
                <c:pt idx="3">
                  <c:v>24.189627189530537</c:v>
                </c:pt>
                <c:pt idx="4">
                  <c:v>23.937756280376369</c:v>
                </c:pt>
                <c:pt idx="5">
                  <c:v>24.303134745302675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63-427A-843A-905CAAE7E089}"/>
            </c:ext>
          </c:extLst>
        </c:ser>
        <c:ser>
          <c:idx val="15"/>
          <c:order val="12"/>
          <c:tx>
            <c:strRef>
              <c:f>労働生産性!$C$57:$D$57</c:f>
              <c:strCache>
                <c:ptCount val="2"/>
                <c:pt idx="0">
                  <c:v>一人当たり売上高</c:v>
                </c:pt>
                <c:pt idx="1">
                  <c:v>百万円/人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労働生産性!$D$57:$J$57</c15:sqref>
                  </c15:fullRef>
                </c:ext>
              </c:extLst>
              <c:f>労働生産性!$E$57:$J$57</c:f>
              <c:numCache>
                <c:formatCode>#,##0.00_);[Red]\(#,##0.00\)</c:formatCode>
                <c:ptCount val="6"/>
                <c:pt idx="0">
                  <c:v>31.031022585202368</c:v>
                </c:pt>
                <c:pt idx="1">
                  <c:v>31.670530585467194</c:v>
                </c:pt>
                <c:pt idx="2">
                  <c:v>31.274535790127114</c:v>
                </c:pt>
                <c:pt idx="3">
                  <c:v>31.378269256091759</c:v>
                </c:pt>
                <c:pt idx="4">
                  <c:v>32.340719523256432</c:v>
                </c:pt>
                <c:pt idx="5">
                  <c:v>31.596778708506921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A63-427A-843A-905CAAE7E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02656"/>
        <c:axId val="1286824144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780"/>
          <c:min val="7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（百万円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0"/>
      </c:valAx>
      <c:valAx>
        <c:axId val="1286824144"/>
        <c:scaling>
          <c:orientation val="minMax"/>
          <c:min val="22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、百万円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.91599254385964912"/>
              <c:y val="2.04169444444444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86502656"/>
        <c:crosses val="max"/>
        <c:crossBetween val="between"/>
      </c:valAx>
      <c:catAx>
        <c:axId val="138650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82414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2.2635964912280693E-2"/>
          <c:y val="0.86366559342622395"/>
          <c:w val="0.95094035087719309"/>
          <c:h val="0.1151677777777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労働生産性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8039411655719"/>
          <c:w val="0.86722880116959067"/>
          <c:h val="0.65674870645869265"/>
        </c:manualLayout>
      </c:layout>
      <c:barChart>
        <c:barDir val="col"/>
        <c:grouping val="clustered"/>
        <c:varyColors val="0"/>
        <c:ser>
          <c:idx val="19"/>
          <c:order val="20"/>
          <c:tx>
            <c:strRef>
              <c:f>労働生産性!$C$62:$D$62</c:f>
              <c:strCache>
                <c:ptCount val="2"/>
                <c:pt idx="0">
                  <c:v>労働生産性</c:v>
                </c:pt>
                <c:pt idx="1">
                  <c:v>百万円/人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0583333333333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14-4C90-ADA5-18D377BB1326}"/>
                </c:ext>
              </c:extLst>
            </c:dLbl>
            <c:dLbl>
              <c:idx val="2"/>
              <c:layout>
                <c:manualLayout>
                  <c:x val="0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14-4C90-ADA5-18D377BB1326}"/>
                </c:ext>
              </c:extLst>
            </c:dLbl>
            <c:dLbl>
              <c:idx val="3"/>
              <c:layout>
                <c:manualLayout>
                  <c:x val="6.8079135571306906E-17"/>
                  <c:y val="1.0583333333333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14-4C90-ADA5-18D377BB1326}"/>
                </c:ext>
              </c:extLst>
            </c:dLbl>
            <c:dLbl>
              <c:idx val="4"/>
              <c:layout>
                <c:manualLayout>
                  <c:x val="0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14-4C90-ADA5-18D377BB1326}"/>
                </c:ext>
              </c:extLst>
            </c:dLbl>
            <c:dLbl>
              <c:idx val="5"/>
              <c:layout>
                <c:manualLayout>
                  <c:x val="1.8567251461988304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14-4C90-ADA5-18D377BB13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労働生産性!$D$62:$J$62</c15:sqref>
                  </c15:fullRef>
                </c:ext>
              </c:extLst>
              <c:f>労働生産性!$E$62:$J$62</c:f>
              <c:numCache>
                <c:formatCode>#,##0.0;[Red]\-#,##0.0</c:formatCode>
                <c:ptCount val="6"/>
                <c:pt idx="0">
                  <c:v>724.61738435759014</c:v>
                </c:pt>
                <c:pt idx="1">
                  <c:v>735.21245100486567</c:v>
                </c:pt>
                <c:pt idx="2">
                  <c:v>751.98195649790694</c:v>
                </c:pt>
                <c:pt idx="3">
                  <c:v>759.02863515756735</c:v>
                </c:pt>
                <c:pt idx="4">
                  <c:v>774.16426187972218</c:v>
                </c:pt>
                <c:pt idx="5">
                  <c:v>767.90077047035436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14-4C90-ADA5-18D377BB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労働生産性!$C$42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労働生産性!$D$42:$J$42</c15:sqref>
                        </c15:fullRef>
                        <c15:formulaRef>
                          <c15:sqref>労働生産性!$E$42:$J$42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514.05060334930999</c:v>
                      </c:pt>
                      <c:pt idx="1">
                        <c:v>526.56113519727637</c:v>
                      </c:pt>
                      <c:pt idx="2">
                        <c:v>517.55267703747836</c:v>
                      </c:pt>
                      <c:pt idx="3">
                        <c:v>524.41091195050114</c:v>
                      </c:pt>
                      <c:pt idx="4">
                        <c:v>552.70203274599851</c:v>
                      </c:pt>
                      <c:pt idx="5">
                        <c:v>545.23046718928185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A63-427A-843A-905CAAE7E089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労働生産性!$C$43</c15:sqref>
                        </c15:formulaRef>
                      </c:ext>
                    </c:extLst>
                    <c:strCache>
                      <c:ptCount val="1"/>
                      <c:pt idx="0">
                        <c:v>粗付加価値(控除法)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労働生産性!$D$43:$J$43</c15:sqref>
                        </c15:fullRef>
                        <c15:formulaRef>
                          <c15:sqref>労働生産性!$E$43:$J$43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121.20689123077861</c:v>
                      </c:pt>
                      <c:pt idx="1">
                        <c:v>125.47017532247195</c:v>
                      </c:pt>
                      <c:pt idx="2">
                        <c:v>129.03050794513891</c:v>
                      </c:pt>
                      <c:pt idx="3">
                        <c:v>132.91268609617347</c:v>
                      </c:pt>
                      <c:pt idx="4">
                        <c:v>138.24255290361862</c:v>
                      </c:pt>
                      <c:pt idx="5">
                        <c:v>135.48422760716565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A63-427A-843A-905CAAE7E089}"/>
                  </c:ext>
                </c:extLst>
              </c15:ser>
            </c15:filteredBarSeries>
            <c15:filteredBarSeries>
              <c15:ser>
                <c:idx val="5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労働生産性!$C$44</c15:sqref>
                        </c15:formulaRef>
                      </c:ext>
                    </c:extLst>
                    <c:strCache>
                      <c:ptCount val="1"/>
                      <c:pt idx="0">
                        <c:v>粗付加価値(加算法)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労働生産性!$D$44:$J$44</c15:sqref>
                        </c15:fullRef>
                        <c15:formulaRef>
                          <c15:sqref>労働生産性!$E$44:$J$44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120.03794029141851</c:v>
                      </c:pt>
                      <c:pt idx="1">
                        <c:v>122.23802243147142</c:v>
                      </c:pt>
                      <c:pt idx="2">
                        <c:v>124.44318191678283</c:v>
                      </c:pt>
                      <c:pt idx="3">
                        <c:v>126.85304454204346</c:v>
                      </c:pt>
                      <c:pt idx="4">
                        <c:v>132.30446555542312</c:v>
                      </c:pt>
                      <c:pt idx="5">
                        <c:v>132.50809511345446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A63-427A-843A-905CAAE7E089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労働生産性!$C$45</c15:sqref>
                        </c15:formulaRef>
                      </c:ext>
                    </c:extLst>
                    <c:strCache>
                      <c:ptCount val="1"/>
                      <c:pt idx="0">
                        <c:v>純付加価値(加算法)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労働生産性!$D$45:$J$45</c15:sqref>
                        </c15:fullRef>
                        <c15:formulaRef>
                          <c15:sqref>労働生産性!$E$45:$J$45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107.09212080045789</c:v>
                      </c:pt>
                      <c:pt idx="1">
                        <c:v>108.54913826242836</c:v>
                      </c:pt>
                      <c:pt idx="2">
                        <c:v>110.07050262331306</c:v>
                      </c:pt>
                      <c:pt idx="3">
                        <c:v>113.15169071579663</c:v>
                      </c:pt>
                      <c:pt idx="4">
                        <c:v>118.64098951717138</c:v>
                      </c:pt>
                      <c:pt idx="5">
                        <c:v>118.99486524007612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A63-427A-843A-905CAAE7E089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労働生産性!$C$46</c15:sqref>
                        </c15:formulaRef>
                      </c:ext>
                    </c:extLst>
                    <c:strCache>
                      <c:ptCount val="1"/>
                      <c:pt idx="0">
                        <c:v>減価償却費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労働生産性!$D$46:$J$46</c15:sqref>
                        </c15:fullRef>
                        <c15:formulaRef>
                          <c15:sqref>労働生産性!$E$46:$J$46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12.945819490960613</c:v>
                      </c:pt>
                      <c:pt idx="1">
                        <c:v>13.688884169043057</c:v>
                      </c:pt>
                      <c:pt idx="2">
                        <c:v>14.372679293469773</c:v>
                      </c:pt>
                      <c:pt idx="3">
                        <c:v>13.701353826246837</c:v>
                      </c:pt>
                      <c:pt idx="4">
                        <c:v>13.663476038251748</c:v>
                      </c:pt>
                      <c:pt idx="5">
                        <c:v>13.513229873378341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A63-427A-843A-905CAAE7E089}"/>
                  </c:ext>
                </c:extLst>
              </c15:ser>
            </c15:filteredBarSeries>
            <c15:filteredBarSeries>
              <c15:ser>
                <c:idx val="1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労働生産性!$C$47</c15:sqref>
                        </c15:formulaRef>
                      </c:ext>
                    </c:extLst>
                    <c:strCache>
                      <c:ptCount val="1"/>
                      <c:pt idx="0">
                        <c:v>人件費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労働生産性!$D$47:$J$47</c15:sqref>
                        </c15:fullRef>
                        <c15:formulaRef>
                          <c15:sqref>労働生産性!$E$47:$J$47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70.052930363578199</c:v>
                      </c:pt>
                      <c:pt idx="1">
                        <c:v>71.24494739089306</c:v>
                      </c:pt>
                      <c:pt idx="2">
                        <c:v>71.664887301660755</c:v>
                      </c:pt>
                      <c:pt idx="3">
                        <c:v>72.723444371437296</c:v>
                      </c:pt>
                      <c:pt idx="4">
                        <c:v>73.9065103638154</c:v>
                      </c:pt>
                      <c:pt idx="5">
                        <c:v>74.087445408992608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A63-427A-843A-905CAAE7E089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労働生産性!$C$48</c15:sqref>
                        </c15:formulaRef>
                      </c:ext>
                    </c:extLst>
                    <c:strCache>
                      <c:ptCount val="1"/>
                      <c:pt idx="0">
                        <c:v>賃借料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労働生産性!$D$48:$J$48</c15:sqref>
                        </c15:fullRef>
                        <c15:formulaRef>
                          <c15:sqref>労働生産性!$E$48:$J$48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9.7349188207994732</c:v>
                      </c:pt>
                      <c:pt idx="1">
                        <c:v>9.4904741347801274</c:v>
                      </c:pt>
                      <c:pt idx="2">
                        <c:v>10.262317206851272</c:v>
                      </c:pt>
                      <c:pt idx="3">
                        <c:v>9.7899703312411024</c:v>
                      </c:pt>
                      <c:pt idx="4">
                        <c:v>9.8859627740928424</c:v>
                      </c:pt>
                      <c:pt idx="5">
                        <c:v>9.7006752468559458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A63-427A-843A-905CAAE7E089}"/>
                  </c:ext>
                </c:extLst>
              </c15:ser>
            </c15:filteredBarSeries>
            <c15:filteredBarSeries>
              <c15:ser>
                <c:idx val="4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労働生産性!$C$49</c15:sqref>
                        </c15:formulaRef>
                      </c:ext>
                    </c:extLst>
                    <c:strCache>
                      <c:ptCount val="1"/>
                      <c:pt idx="0">
                        <c:v>支払利息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労働生産性!$D$49:$J$49</c15:sqref>
                        </c15:fullRef>
                        <c15:formulaRef>
                          <c15:sqref>労働生産性!$E$49:$J$49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3.4178462550902298</c:v>
                      </c:pt>
                      <c:pt idx="1">
                        <c:v>2.4546004373696864</c:v>
                      </c:pt>
                      <c:pt idx="2">
                        <c:v>2.4205634338502833</c:v>
                      </c:pt>
                      <c:pt idx="3">
                        <c:v>2.2501426521190324</c:v>
                      </c:pt>
                      <c:pt idx="4">
                        <c:v>2.2189825567764703</c:v>
                      </c:pt>
                      <c:pt idx="5">
                        <c:v>2.3072811804904694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A63-427A-843A-905CAAE7E089}"/>
                  </c:ext>
                </c:extLst>
              </c15:ser>
            </c15:filteredBarSeries>
            <c15:filteredBarSeries>
              <c15:ser>
                <c:idx val="9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労働生産性!$C$50</c15:sqref>
                        </c15:formulaRef>
                      </c:ext>
                    </c:extLst>
                    <c:strCache>
                      <c:ptCount val="1"/>
                      <c:pt idx="0">
                        <c:v>納税額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労働生産性!$D$50:$J$50</c15:sqref>
                        </c15:fullRef>
                        <c15:formulaRef>
                          <c15:sqref>労働生産性!$E$50:$J$50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10.174578235503766</c:v>
                      </c:pt>
                      <c:pt idx="1">
                        <c:v>10.335167163159696</c:v>
                      </c:pt>
                      <c:pt idx="2">
                        <c:v>10.599087914249189</c:v>
                      </c:pt>
                      <c:pt idx="3">
                        <c:v>10.467836269949682</c:v>
                      </c:pt>
                      <c:pt idx="4">
                        <c:v>10.627061210742188</c:v>
                      </c:pt>
                      <c:pt idx="5">
                        <c:v>10.869496549894503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A63-427A-843A-905CAAE7E089}"/>
                  </c:ext>
                </c:extLst>
              </c15:ser>
            </c15:filteredBarSeries>
            <c15:filteredBarSeries>
              <c15:ser>
                <c:idx val="10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労働生産性!$C$51</c15:sqref>
                        </c15:formulaRef>
                      </c:ext>
                    </c:extLst>
                    <c:strCache>
                      <c:ptCount val="1"/>
                      <c:pt idx="0">
                        <c:v>株主利益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労働生産性!$D$51:$J$51</c15:sqref>
                        </c15:fullRef>
                        <c15:formulaRef>
                          <c15:sqref>労働生産性!$E$51:$J$51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13.711847125486223</c:v>
                      </c:pt>
                      <c:pt idx="1">
                        <c:v>15.023949136225783</c:v>
                      </c:pt>
                      <c:pt idx="2">
                        <c:v>15.123646766701567</c:v>
                      </c:pt>
                      <c:pt idx="3">
                        <c:v>17.920297091049516</c:v>
                      </c:pt>
                      <c:pt idx="4">
                        <c:v>22.002472611744476</c:v>
                      </c:pt>
                      <c:pt idx="5">
                        <c:v>22.029966853842598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A63-427A-843A-905CAAE7E089}"/>
                  </c:ext>
                </c:extLst>
              </c15:ser>
            </c15:filteredBarSeries>
            <c15:filteredBarSeries>
              <c15:ser>
                <c:idx val="11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労働生産性!$C$52</c15:sqref>
                        </c15:formulaRef>
                      </c:ext>
                    </c:extLst>
                    <c:strCache>
                      <c:ptCount val="1"/>
                      <c:pt idx="0">
                        <c:v>有形固定資産(平残)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労働生産性!$D$52:$J$52</c15:sqref>
                        </c15:fullRef>
                        <c15:formulaRef>
                          <c15:sqref>労働生産性!$E$52:$J$52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149.72344626472076</c:v>
                      </c:pt>
                      <c:pt idx="1">
                        <c:v>153.80269702820647</c:v>
                      </c:pt>
                      <c:pt idx="2">
                        <c:v>152.31344523870123</c:v>
                      </c:pt>
                      <c:pt idx="3">
                        <c:v>150.76380681588944</c:v>
                      </c:pt>
                      <c:pt idx="4">
                        <c:v>151.01489813004264</c:v>
                      </c:pt>
                      <c:pt idx="5">
                        <c:v>153.73888176023746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A63-427A-843A-905CAAE7E089}"/>
                  </c:ext>
                </c:extLst>
              </c15:ser>
            </c15:filteredBarSeries>
            <c15:filteredBarSeries>
              <c15:ser>
                <c:idx val="20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労働生産性!$C$55</c15:sqref>
                        </c15:formulaRef>
                      </c:ext>
                    </c:extLst>
                    <c:strCache>
                      <c:ptCount val="1"/>
                      <c:pt idx="0">
                        <c:v>総資本回転率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労働生産性!$D$55:$J$55</c15:sqref>
                        </c15:fullRef>
                        <c15:formulaRef>
                          <c15:sqref>労働生産性!$E$55:$J$55</c15:sqref>
                        </c15:formulaRef>
                      </c:ext>
                    </c:extLst>
                    <c:numCache>
                      <c:formatCode>#,##0.00_);[Red]\(#,##0.00\)</c:formatCode>
                      <c:ptCount val="6"/>
                      <c:pt idx="0">
                        <c:v>0.95069358707439355</c:v>
                      </c:pt>
                      <c:pt idx="1">
                        <c:v>0.93533490876542869</c:v>
                      </c:pt>
                      <c:pt idx="2">
                        <c:v>0.90576152572811852</c:v>
                      </c:pt>
                      <c:pt idx="3">
                        <c:v>0.89855807807236898</c:v>
                      </c:pt>
                      <c:pt idx="4">
                        <c:v>0.90622295671294772</c:v>
                      </c:pt>
                      <c:pt idx="5">
                        <c:v>0.86256272258350553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FA63-427A-843A-905CAAE7E08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6"/>
          <c:order val="17"/>
          <c:tx>
            <c:strRef>
              <c:f>労働生産性!$C$59:$D$59</c:f>
              <c:strCache>
                <c:ptCount val="2"/>
                <c:pt idx="0">
                  <c:v>一人当たり人件費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労働生産性!$D$59:$J$59</c15:sqref>
                  </c15:fullRef>
                </c:ext>
              </c:extLst>
              <c:f>労働生産性!$E$59:$J$59</c:f>
              <c:numCache>
                <c:formatCode>#,##0.0;[Red]\-#,##0.0</c:formatCode>
                <c:ptCount val="6"/>
                <c:pt idx="0">
                  <c:v>422.87939166071624</c:v>
                </c:pt>
                <c:pt idx="1">
                  <c:v>428.50965150664439</c:v>
                </c:pt>
                <c:pt idx="2">
                  <c:v>433.05467873155516</c:v>
                </c:pt>
                <c:pt idx="3">
                  <c:v>435.14270331063602</c:v>
                </c:pt>
                <c:pt idx="4">
                  <c:v>432.45538843842849</c:v>
                </c:pt>
                <c:pt idx="5">
                  <c:v>429.34589289080441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14-4C90-ADA5-18D377BB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  <c:extLst>
          <c:ext xmlns:c15="http://schemas.microsoft.com/office/drawing/2012/chart" uri="{02D57815-91ED-43cb-92C2-25804820EDAC}">
            <c15:filteredLineSeries>
              <c15:ser>
                <c:idx val="12"/>
                <c:order val="11"/>
                <c:tx>
                  <c:strRef>
                    <c:extLst>
                      <c:ext uri="{02D57815-91ED-43cb-92C2-25804820EDAC}">
                        <c15:formulaRef>
                          <c15:sqref>労働生産性!$C$53</c15:sqref>
                        </c15:formulaRef>
                      </c:ext>
                    </c:extLst>
                    <c:strCache>
                      <c:ptCount val="1"/>
                      <c:pt idx="0">
                        <c:v>総資本(平残)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労働生産性!$D$53:$J$53</c15:sqref>
                        </c15:fullRef>
                        <c15:formulaRef>
                          <c15:sqref>労働生産性!$E$53:$J$53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540.71112957774119</c:v>
                      </c:pt>
                      <c:pt idx="1">
                        <c:v>562.96534028896372</c:v>
                      </c:pt>
                      <c:pt idx="2">
                        <c:v>571.40059754848937</c:v>
                      </c:pt>
                      <c:pt idx="3">
                        <c:v>583.61381946005451</c:v>
                      </c:pt>
                      <c:pt idx="4">
                        <c:v>609.89630493444963</c:v>
                      </c:pt>
                      <c:pt idx="5">
                        <c:v>632.10529844859786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A63-427A-843A-905CAAE7E089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労働生産性!$C$54</c15:sqref>
                        </c15:formulaRef>
                      </c:ext>
                    </c:extLst>
                    <c:strCache>
                      <c:ptCount val="1"/>
                      <c:pt idx="0">
                        <c:v>付加価値率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労働生産性!$D$54:$J$54</c15:sqref>
                        </c15:fullRef>
                        <c15:formulaRef>
                          <c15:sqref>労働生産性!$E$54:$J$54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23.351385935413401</c:v>
                      </c:pt>
                      <c:pt idx="1">
                        <c:v>23.214402708562016</c:v>
                      </c:pt>
                      <c:pt idx="2">
                        <c:v>24.044544147488072</c:v>
                      </c:pt>
                      <c:pt idx="3">
                        <c:v>24.189627189530537</c:v>
                      </c:pt>
                      <c:pt idx="4">
                        <c:v>23.937756280376369</c:v>
                      </c:pt>
                      <c:pt idx="5">
                        <c:v>24.303134745302675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FA63-427A-843A-905CAAE7E089}"/>
                  </c:ext>
                </c:extLst>
              </c15:ser>
            </c15:filteredLineSeries>
            <c15:filteredLineSeries>
              <c15:ser>
                <c:idx val="3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労働生産性!$C$56</c15:sqref>
                        </c15:formulaRef>
                      </c:ext>
                    </c:extLst>
                    <c:strCache>
                      <c:ptCount val="1"/>
                      <c:pt idx="0">
                        <c:v>資本生産性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労働生産性!$D$56:$J$56</c15:sqref>
                        </c15:fullRef>
                        <c15:formulaRef>
                          <c15:sqref>労働生産性!$E$56:$J$56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22.200012858096709</c:v>
                      </c:pt>
                      <c:pt idx="1">
                        <c:v>21.713241239456774</c:v>
                      </c:pt>
                      <c:pt idx="2">
                        <c:v>21.778622992465895</c:v>
                      </c:pt>
                      <c:pt idx="3">
                        <c:v>21.73578491671168</c:v>
                      </c:pt>
                      <c:pt idx="4">
                        <c:v>21.692944273476609</c:v>
                      </c:pt>
                      <c:pt idx="5">
                        <c:v>20.962978073222065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314-4C90-ADA5-18D377BB1326}"/>
                  </c:ext>
                </c:extLst>
              </c15:ser>
            </c15:filteredLineSeries>
            <c15:filteredLineSeries>
              <c15:ser>
                <c:idx val="13"/>
                <c:order val="1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労働生産性!$C$57</c15:sqref>
                        </c15:formulaRef>
                      </c:ext>
                    </c:extLst>
                    <c:strCache>
                      <c:ptCount val="1"/>
                      <c:pt idx="0">
                        <c:v>一人当たり売上高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労働生産性!$D$57:$J$57</c15:sqref>
                        </c15:fullRef>
                        <c15:formulaRef>
                          <c15:sqref>労働生産性!$E$57:$J$57</c15:sqref>
                        </c15:formulaRef>
                      </c:ext>
                    </c:extLst>
                    <c:numCache>
                      <c:formatCode>#,##0.00_);[Red]\(#,##0.00\)</c:formatCode>
                      <c:ptCount val="6"/>
                      <c:pt idx="0">
                        <c:v>31.031022585202368</c:v>
                      </c:pt>
                      <c:pt idx="1">
                        <c:v>31.670530585467194</c:v>
                      </c:pt>
                      <c:pt idx="2">
                        <c:v>31.274535790127114</c:v>
                      </c:pt>
                      <c:pt idx="3">
                        <c:v>31.378269256091759</c:v>
                      </c:pt>
                      <c:pt idx="4">
                        <c:v>32.340719523256432</c:v>
                      </c:pt>
                      <c:pt idx="5">
                        <c:v>31.596778708506921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314-4C90-ADA5-18D377BB1326}"/>
                  </c:ext>
                </c:extLst>
              </c15:ser>
            </c15:filteredLineSeries>
            <c15:filteredLineSeries>
              <c15:ser>
                <c:idx val="17"/>
                <c:order val="1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労働生産性!$C$60</c15:sqref>
                        </c15:formulaRef>
                      </c:ext>
                    </c:extLst>
                    <c:strCache>
                      <c:ptCount val="1"/>
                      <c:pt idx="0">
                        <c:v>設備投資効率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労働生産性!$D$60:$J$60</c15:sqref>
                        </c15:fullRef>
                        <c15:formulaRef>
                          <c15:sqref>労働生産性!$E$60:$J$60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80.173108010874699</c:v>
                      </c:pt>
                      <c:pt idx="1">
                        <c:v>79.477164440785927</c:v>
                      </c:pt>
                      <c:pt idx="2">
                        <c:v>81.702033409958702</c:v>
                      </c:pt>
                      <c:pt idx="3">
                        <c:v>84.140250383140398</c:v>
                      </c:pt>
                      <c:pt idx="4">
                        <c:v>87.610207465420061</c:v>
                      </c:pt>
                      <c:pt idx="5">
                        <c:v>86.190359651572507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314-4C90-ADA5-18D377BB1326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労働生産性!$C$61</c15:sqref>
                        </c15:formulaRef>
                      </c:ext>
                    </c:extLst>
                    <c:strCache>
                      <c:ptCount val="1"/>
                      <c:pt idx="0">
                        <c:v>労働装備率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労働生産性!$D$61:$J$61</c15:sqref>
                        </c15:fullRef>
                        <c15:formulaRef>
                          <c15:sqref>労働生産性!$E$61:$J$61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903.81600805509856</c:v>
                      </c:pt>
                      <c:pt idx="1">
                        <c:v>925.06125020682146</c:v>
                      </c:pt>
                      <c:pt idx="2">
                        <c:v>920.39564391826707</c:v>
                      </c:pt>
                      <c:pt idx="3">
                        <c:v>902.09933022692519</c:v>
                      </c:pt>
                      <c:pt idx="4">
                        <c:v>883.64619178111923</c:v>
                      </c:pt>
                      <c:pt idx="5">
                        <c:v>890.93580021549951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314-4C90-ADA5-18D377BB1326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4"/>
          <c:order val="16"/>
          <c:tx>
            <c:strRef>
              <c:f>労働生産性!$C$58:$D$58</c:f>
              <c:strCache>
                <c:ptCount val="2"/>
                <c:pt idx="0">
                  <c:v>労働分配率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労働生産性!$D$58:$J$58</c15:sqref>
                  </c15:fullRef>
                </c:ext>
              </c:extLst>
              <c:f>労働生産性!$E$58:$J$58</c:f>
              <c:numCache>
                <c:formatCode>#,##0.0;[Red]\-#,##0.0</c:formatCode>
                <c:ptCount val="6"/>
                <c:pt idx="0">
                  <c:v>58.358990660377295</c:v>
                </c:pt>
                <c:pt idx="1">
                  <c:v>58.283785988794214</c:v>
                </c:pt>
                <c:pt idx="2">
                  <c:v>57.588440120073614</c:v>
                </c:pt>
                <c:pt idx="3">
                  <c:v>57.328891580000075</c:v>
                </c:pt>
                <c:pt idx="4">
                  <c:v>55.860934136690588</c:v>
                </c:pt>
                <c:pt idx="5">
                  <c:v>55.911637206435095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14-4C90-ADA5-18D377BB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80192"/>
        <c:axId val="1350671024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780"/>
          <c:min val="4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（百万円・万円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60"/>
      </c:valAx>
      <c:valAx>
        <c:axId val="1350671024"/>
        <c:scaling>
          <c:orientation val="minMax"/>
          <c:min val="55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2713289473684213"/>
              <c:y val="2.747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3280192"/>
        <c:crosses val="max"/>
        <c:crossBetween val="between"/>
        <c:majorUnit val="0.66000000000000014"/>
      </c:valAx>
      <c:catAx>
        <c:axId val="154328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06710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2.2635964912280693E-2"/>
          <c:y val="0.86366559342622395"/>
          <c:w val="0.77316257309941516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労働生産性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8039411655719"/>
          <c:w val="0.86722880116959067"/>
          <c:h val="0.65674870645869265"/>
        </c:manualLayout>
      </c:layout>
      <c:barChart>
        <c:barDir val="col"/>
        <c:grouping val="clustered"/>
        <c:varyColors val="0"/>
        <c:ser>
          <c:idx val="19"/>
          <c:order val="20"/>
          <c:tx>
            <c:strRef>
              <c:f>労働生産性!$C$62:$D$62</c:f>
              <c:strCache>
                <c:ptCount val="2"/>
                <c:pt idx="0">
                  <c:v>労働生産性</c:v>
                </c:pt>
                <c:pt idx="1">
                  <c:v>百万円/人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0583333333333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14-4C90-ADA5-18D377BB1326}"/>
                </c:ext>
              </c:extLst>
            </c:dLbl>
            <c:dLbl>
              <c:idx val="2"/>
              <c:layout>
                <c:manualLayout>
                  <c:x val="0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14-4C90-ADA5-18D377BB1326}"/>
                </c:ext>
              </c:extLst>
            </c:dLbl>
            <c:dLbl>
              <c:idx val="3"/>
              <c:layout>
                <c:manualLayout>
                  <c:x val="6.8079135571306906E-17"/>
                  <c:y val="1.0583333333333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14-4C90-ADA5-18D377BB1326}"/>
                </c:ext>
              </c:extLst>
            </c:dLbl>
            <c:dLbl>
              <c:idx val="4"/>
              <c:layout>
                <c:manualLayout>
                  <c:x val="0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14-4C90-ADA5-18D377BB1326}"/>
                </c:ext>
              </c:extLst>
            </c:dLbl>
            <c:dLbl>
              <c:idx val="5"/>
              <c:layout>
                <c:manualLayout>
                  <c:x val="1.8567251461988304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14-4C90-ADA5-18D377BB13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労働生産性!$D$62:$J$62</c15:sqref>
                  </c15:fullRef>
                </c:ext>
              </c:extLst>
              <c:f>労働生産性!$E$62:$J$62</c:f>
              <c:numCache>
                <c:formatCode>#,##0.0;[Red]\-#,##0.0</c:formatCode>
                <c:ptCount val="6"/>
                <c:pt idx="0">
                  <c:v>724.61738435759014</c:v>
                </c:pt>
                <c:pt idx="1">
                  <c:v>735.21245100486567</c:v>
                </c:pt>
                <c:pt idx="2">
                  <c:v>751.98195649790694</c:v>
                </c:pt>
                <c:pt idx="3">
                  <c:v>759.02863515756735</c:v>
                </c:pt>
                <c:pt idx="4">
                  <c:v>774.16426187972218</c:v>
                </c:pt>
                <c:pt idx="5">
                  <c:v>767.90077047035436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14-4C90-ADA5-18D377BB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520368"/>
        <c:axId val="760970912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労働生産性!$C$42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労働生産性!$D$42:$J$42</c15:sqref>
                        </c15:fullRef>
                        <c15:formulaRef>
                          <c15:sqref>労働生産性!$E$42:$J$42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514.05060334930999</c:v>
                      </c:pt>
                      <c:pt idx="1">
                        <c:v>526.56113519727637</c:v>
                      </c:pt>
                      <c:pt idx="2">
                        <c:v>517.55267703747836</c:v>
                      </c:pt>
                      <c:pt idx="3">
                        <c:v>524.41091195050114</c:v>
                      </c:pt>
                      <c:pt idx="4">
                        <c:v>552.70203274599851</c:v>
                      </c:pt>
                      <c:pt idx="5">
                        <c:v>545.23046718928185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A63-427A-843A-905CAAE7E089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労働生産性!$C$43</c15:sqref>
                        </c15:formulaRef>
                      </c:ext>
                    </c:extLst>
                    <c:strCache>
                      <c:ptCount val="1"/>
                      <c:pt idx="0">
                        <c:v>粗付加価値(控除法)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労働生産性!$D$43:$J$43</c15:sqref>
                        </c15:fullRef>
                        <c15:formulaRef>
                          <c15:sqref>労働生産性!$E$43:$J$43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121.20689123077861</c:v>
                      </c:pt>
                      <c:pt idx="1">
                        <c:v>125.47017532247195</c:v>
                      </c:pt>
                      <c:pt idx="2">
                        <c:v>129.03050794513891</c:v>
                      </c:pt>
                      <c:pt idx="3">
                        <c:v>132.91268609617347</c:v>
                      </c:pt>
                      <c:pt idx="4">
                        <c:v>138.24255290361862</c:v>
                      </c:pt>
                      <c:pt idx="5">
                        <c:v>135.48422760716565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A63-427A-843A-905CAAE7E089}"/>
                  </c:ext>
                </c:extLst>
              </c15:ser>
            </c15:filteredBarSeries>
            <c15:filteredBarSeries>
              <c15:ser>
                <c:idx val="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労働生産性!$C$44</c15:sqref>
                        </c15:formulaRef>
                      </c:ext>
                    </c:extLst>
                    <c:strCache>
                      <c:ptCount val="1"/>
                      <c:pt idx="0">
                        <c:v>粗付加価値(加算法)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労働生産性!$D$44:$J$44</c15:sqref>
                        </c15:fullRef>
                        <c15:formulaRef>
                          <c15:sqref>労働生産性!$E$44:$J$44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120.03794029141851</c:v>
                      </c:pt>
                      <c:pt idx="1">
                        <c:v>122.23802243147142</c:v>
                      </c:pt>
                      <c:pt idx="2">
                        <c:v>124.44318191678283</c:v>
                      </c:pt>
                      <c:pt idx="3">
                        <c:v>126.85304454204346</c:v>
                      </c:pt>
                      <c:pt idx="4">
                        <c:v>132.30446555542312</c:v>
                      </c:pt>
                      <c:pt idx="5">
                        <c:v>132.50809511345446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A63-427A-843A-905CAAE7E089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労働生産性!$C$45</c15:sqref>
                        </c15:formulaRef>
                      </c:ext>
                    </c:extLst>
                    <c:strCache>
                      <c:ptCount val="1"/>
                      <c:pt idx="0">
                        <c:v>純付加価値(加算法)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労働生産性!$D$45:$J$45</c15:sqref>
                        </c15:fullRef>
                        <c15:formulaRef>
                          <c15:sqref>労働生産性!$E$45:$J$45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107.09212080045789</c:v>
                      </c:pt>
                      <c:pt idx="1">
                        <c:v>108.54913826242836</c:v>
                      </c:pt>
                      <c:pt idx="2">
                        <c:v>110.07050262331306</c:v>
                      </c:pt>
                      <c:pt idx="3">
                        <c:v>113.15169071579663</c:v>
                      </c:pt>
                      <c:pt idx="4">
                        <c:v>118.64098951717138</c:v>
                      </c:pt>
                      <c:pt idx="5">
                        <c:v>118.99486524007612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A63-427A-843A-905CAAE7E089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労働生産性!$C$46</c15:sqref>
                        </c15:formulaRef>
                      </c:ext>
                    </c:extLst>
                    <c:strCache>
                      <c:ptCount val="1"/>
                      <c:pt idx="0">
                        <c:v>減価償却費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労働生産性!$D$46:$J$46</c15:sqref>
                        </c15:fullRef>
                        <c15:formulaRef>
                          <c15:sqref>労働生産性!$E$46:$J$46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12.945819490960613</c:v>
                      </c:pt>
                      <c:pt idx="1">
                        <c:v>13.688884169043057</c:v>
                      </c:pt>
                      <c:pt idx="2">
                        <c:v>14.372679293469773</c:v>
                      </c:pt>
                      <c:pt idx="3">
                        <c:v>13.701353826246837</c:v>
                      </c:pt>
                      <c:pt idx="4">
                        <c:v>13.663476038251748</c:v>
                      </c:pt>
                      <c:pt idx="5">
                        <c:v>13.513229873378341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A63-427A-843A-905CAAE7E089}"/>
                  </c:ext>
                </c:extLst>
              </c15:ser>
            </c15:filteredBarSeries>
            <c15:filteredBarSeries>
              <c15:ser>
                <c:idx val="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労働生産性!$C$47</c15:sqref>
                        </c15:formulaRef>
                      </c:ext>
                    </c:extLst>
                    <c:strCache>
                      <c:ptCount val="1"/>
                      <c:pt idx="0">
                        <c:v>人件費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労働生産性!$D$47:$J$47</c15:sqref>
                        </c15:fullRef>
                        <c15:formulaRef>
                          <c15:sqref>労働生産性!$E$47:$J$47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70.052930363578199</c:v>
                      </c:pt>
                      <c:pt idx="1">
                        <c:v>71.24494739089306</c:v>
                      </c:pt>
                      <c:pt idx="2">
                        <c:v>71.664887301660755</c:v>
                      </c:pt>
                      <c:pt idx="3">
                        <c:v>72.723444371437296</c:v>
                      </c:pt>
                      <c:pt idx="4">
                        <c:v>73.9065103638154</c:v>
                      </c:pt>
                      <c:pt idx="5">
                        <c:v>74.087445408992608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A63-427A-843A-905CAAE7E089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労働生産性!$C$48</c15:sqref>
                        </c15:formulaRef>
                      </c:ext>
                    </c:extLst>
                    <c:strCache>
                      <c:ptCount val="1"/>
                      <c:pt idx="0">
                        <c:v>賃借料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労働生産性!$D$48:$J$48</c15:sqref>
                        </c15:fullRef>
                        <c15:formulaRef>
                          <c15:sqref>労働生産性!$E$48:$J$48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9.7349188207994732</c:v>
                      </c:pt>
                      <c:pt idx="1">
                        <c:v>9.4904741347801274</c:v>
                      </c:pt>
                      <c:pt idx="2">
                        <c:v>10.262317206851272</c:v>
                      </c:pt>
                      <c:pt idx="3">
                        <c:v>9.7899703312411024</c:v>
                      </c:pt>
                      <c:pt idx="4">
                        <c:v>9.8859627740928424</c:v>
                      </c:pt>
                      <c:pt idx="5">
                        <c:v>9.7006752468559458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A63-427A-843A-905CAAE7E089}"/>
                  </c:ext>
                </c:extLst>
              </c15:ser>
            </c15:filteredBarSeries>
            <c15:filteredBar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労働生産性!$C$49</c15:sqref>
                        </c15:formulaRef>
                      </c:ext>
                    </c:extLst>
                    <c:strCache>
                      <c:ptCount val="1"/>
                      <c:pt idx="0">
                        <c:v>支払利息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労働生産性!$D$49:$J$49</c15:sqref>
                        </c15:fullRef>
                        <c15:formulaRef>
                          <c15:sqref>労働生産性!$E$49:$J$49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3.4178462550902298</c:v>
                      </c:pt>
                      <c:pt idx="1">
                        <c:v>2.4546004373696864</c:v>
                      </c:pt>
                      <c:pt idx="2">
                        <c:v>2.4205634338502833</c:v>
                      </c:pt>
                      <c:pt idx="3">
                        <c:v>2.2501426521190324</c:v>
                      </c:pt>
                      <c:pt idx="4">
                        <c:v>2.2189825567764703</c:v>
                      </c:pt>
                      <c:pt idx="5">
                        <c:v>2.3072811804904694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A63-427A-843A-905CAAE7E089}"/>
                  </c:ext>
                </c:extLst>
              </c15:ser>
            </c15:filteredBarSeries>
            <c15:filteredBarSeries>
              <c15:ser>
                <c:idx val="9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労働生産性!$C$50</c15:sqref>
                        </c15:formulaRef>
                      </c:ext>
                    </c:extLst>
                    <c:strCache>
                      <c:ptCount val="1"/>
                      <c:pt idx="0">
                        <c:v>納税額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労働生産性!$D$50:$J$50</c15:sqref>
                        </c15:fullRef>
                        <c15:formulaRef>
                          <c15:sqref>労働生産性!$E$50:$J$50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10.174578235503766</c:v>
                      </c:pt>
                      <c:pt idx="1">
                        <c:v>10.335167163159696</c:v>
                      </c:pt>
                      <c:pt idx="2">
                        <c:v>10.599087914249189</c:v>
                      </c:pt>
                      <c:pt idx="3">
                        <c:v>10.467836269949682</c:v>
                      </c:pt>
                      <c:pt idx="4">
                        <c:v>10.627061210742188</c:v>
                      </c:pt>
                      <c:pt idx="5">
                        <c:v>10.869496549894503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A63-427A-843A-905CAAE7E089}"/>
                  </c:ext>
                </c:extLst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労働生産性!$C$51</c15:sqref>
                        </c15:formulaRef>
                      </c:ext>
                    </c:extLst>
                    <c:strCache>
                      <c:ptCount val="1"/>
                      <c:pt idx="0">
                        <c:v>株主利益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労働生産性!$D$51:$J$51</c15:sqref>
                        </c15:fullRef>
                        <c15:formulaRef>
                          <c15:sqref>労働生産性!$E$51:$J$51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13.711847125486223</c:v>
                      </c:pt>
                      <c:pt idx="1">
                        <c:v>15.023949136225783</c:v>
                      </c:pt>
                      <c:pt idx="2">
                        <c:v>15.123646766701567</c:v>
                      </c:pt>
                      <c:pt idx="3">
                        <c:v>17.920297091049516</c:v>
                      </c:pt>
                      <c:pt idx="4">
                        <c:v>22.002472611744476</c:v>
                      </c:pt>
                      <c:pt idx="5">
                        <c:v>22.029966853842598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A63-427A-843A-905CAAE7E089}"/>
                  </c:ext>
                </c:extLst>
              </c15:ser>
            </c15:filteredBarSeries>
            <c15:filteredBar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労働生産性!$C$52</c15:sqref>
                        </c15:formulaRef>
                      </c:ext>
                    </c:extLst>
                    <c:strCache>
                      <c:ptCount val="1"/>
                      <c:pt idx="0">
                        <c:v>有形固定資産(平残)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労働生産性!$D$52:$J$52</c15:sqref>
                        </c15:fullRef>
                        <c15:formulaRef>
                          <c15:sqref>労働生産性!$E$52:$J$52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149.72344626472076</c:v>
                      </c:pt>
                      <c:pt idx="1">
                        <c:v>153.80269702820647</c:v>
                      </c:pt>
                      <c:pt idx="2">
                        <c:v>152.31344523870123</c:v>
                      </c:pt>
                      <c:pt idx="3">
                        <c:v>150.76380681588944</c:v>
                      </c:pt>
                      <c:pt idx="4">
                        <c:v>151.01489813004264</c:v>
                      </c:pt>
                      <c:pt idx="5">
                        <c:v>153.73888176023746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A63-427A-843A-905CAAE7E089}"/>
                  </c:ext>
                </c:extLst>
              </c15:ser>
            </c15:filteredBarSeries>
            <c15:filteredBarSeries>
              <c15:ser>
                <c:idx val="2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労働生産性!$C$55</c15:sqref>
                        </c15:formulaRef>
                      </c:ext>
                    </c:extLst>
                    <c:strCache>
                      <c:ptCount val="1"/>
                      <c:pt idx="0">
                        <c:v>総資本回転率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労働生産性!$D$55:$J$55</c15:sqref>
                        </c15:fullRef>
                        <c15:formulaRef>
                          <c15:sqref>労働生産性!$E$55:$J$55</c15:sqref>
                        </c15:formulaRef>
                      </c:ext>
                    </c:extLst>
                    <c:numCache>
                      <c:formatCode>#,##0.00_);[Red]\(#,##0.00\)</c:formatCode>
                      <c:ptCount val="6"/>
                      <c:pt idx="0">
                        <c:v>0.95069358707439355</c:v>
                      </c:pt>
                      <c:pt idx="1">
                        <c:v>0.93533490876542869</c:v>
                      </c:pt>
                      <c:pt idx="2">
                        <c:v>0.90576152572811852</c:v>
                      </c:pt>
                      <c:pt idx="3">
                        <c:v>0.89855807807236898</c:v>
                      </c:pt>
                      <c:pt idx="4">
                        <c:v>0.90622295671294772</c:v>
                      </c:pt>
                      <c:pt idx="5">
                        <c:v>0.86256272258350553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FA63-427A-843A-905CAAE7E08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8"/>
          <c:order val="19"/>
          <c:tx>
            <c:strRef>
              <c:f>労働生産性!$C$61:$D$61</c:f>
              <c:strCache>
                <c:ptCount val="2"/>
                <c:pt idx="0">
                  <c:v>労働装備率</c:v>
                </c:pt>
                <c:pt idx="1">
                  <c:v>万円/人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労働生産性!$D$61:$J$61</c15:sqref>
                  </c15:fullRef>
                </c:ext>
              </c:extLst>
              <c:f>労働生産性!$E$61:$J$61</c:f>
              <c:numCache>
                <c:formatCode>#,##0.0;[Red]\-#,##0.0</c:formatCode>
                <c:ptCount val="6"/>
                <c:pt idx="0">
                  <c:v>903.81600805509856</c:v>
                </c:pt>
                <c:pt idx="1">
                  <c:v>925.06125020682146</c:v>
                </c:pt>
                <c:pt idx="2">
                  <c:v>920.39564391826707</c:v>
                </c:pt>
                <c:pt idx="3">
                  <c:v>902.09933022692519</c:v>
                </c:pt>
                <c:pt idx="4">
                  <c:v>883.64619178111923</c:v>
                </c:pt>
                <c:pt idx="5">
                  <c:v>890.93580021549951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F314-4C90-ADA5-18D377BB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  <c:extLst>
          <c:ext xmlns:c15="http://schemas.microsoft.com/office/drawing/2012/chart" uri="{02D57815-91ED-43cb-92C2-25804820EDAC}">
            <c15:filteredLineSeries>
              <c15:ser>
                <c:idx val="12"/>
                <c:order val="11"/>
                <c:tx>
                  <c:strRef>
                    <c:extLst>
                      <c:ext uri="{02D57815-91ED-43cb-92C2-25804820EDAC}">
                        <c15:formulaRef>
                          <c15:sqref>労働生産性!$C$53</c15:sqref>
                        </c15:formulaRef>
                      </c:ext>
                    </c:extLst>
                    <c:strCache>
                      <c:ptCount val="1"/>
                      <c:pt idx="0">
                        <c:v>総資本(平残)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労働生産性!$D$53:$J$53</c15:sqref>
                        </c15:fullRef>
                        <c15:formulaRef>
                          <c15:sqref>労働生産性!$E$53:$J$53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540.71112957774119</c:v>
                      </c:pt>
                      <c:pt idx="1">
                        <c:v>562.96534028896372</c:v>
                      </c:pt>
                      <c:pt idx="2">
                        <c:v>571.40059754848937</c:v>
                      </c:pt>
                      <c:pt idx="3">
                        <c:v>583.61381946005451</c:v>
                      </c:pt>
                      <c:pt idx="4">
                        <c:v>609.89630493444963</c:v>
                      </c:pt>
                      <c:pt idx="5">
                        <c:v>632.10529844859786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A63-427A-843A-905CAAE7E089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労働生産性!$C$54</c15:sqref>
                        </c15:formulaRef>
                      </c:ext>
                    </c:extLst>
                    <c:strCache>
                      <c:ptCount val="1"/>
                      <c:pt idx="0">
                        <c:v>付加価値率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労働生産性!$D$54:$J$54</c15:sqref>
                        </c15:fullRef>
                        <c15:formulaRef>
                          <c15:sqref>労働生産性!$E$54:$J$54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23.351385935413401</c:v>
                      </c:pt>
                      <c:pt idx="1">
                        <c:v>23.214402708562016</c:v>
                      </c:pt>
                      <c:pt idx="2">
                        <c:v>24.044544147488072</c:v>
                      </c:pt>
                      <c:pt idx="3">
                        <c:v>24.189627189530537</c:v>
                      </c:pt>
                      <c:pt idx="4">
                        <c:v>23.937756280376369</c:v>
                      </c:pt>
                      <c:pt idx="5">
                        <c:v>24.303134745302675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FA63-427A-843A-905CAAE7E089}"/>
                  </c:ext>
                </c:extLst>
              </c15:ser>
            </c15:filteredLineSeries>
            <c15:filteredLineSeries>
              <c15:ser>
                <c:idx val="3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労働生産性!$C$56</c15:sqref>
                        </c15:formulaRef>
                      </c:ext>
                    </c:extLst>
                    <c:strCache>
                      <c:ptCount val="1"/>
                      <c:pt idx="0">
                        <c:v>資本生産性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労働生産性!$D$56:$J$56</c15:sqref>
                        </c15:fullRef>
                        <c15:formulaRef>
                          <c15:sqref>労働生産性!$E$56:$J$56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22.200012858096709</c:v>
                      </c:pt>
                      <c:pt idx="1">
                        <c:v>21.713241239456774</c:v>
                      </c:pt>
                      <c:pt idx="2">
                        <c:v>21.778622992465895</c:v>
                      </c:pt>
                      <c:pt idx="3">
                        <c:v>21.73578491671168</c:v>
                      </c:pt>
                      <c:pt idx="4">
                        <c:v>21.692944273476609</c:v>
                      </c:pt>
                      <c:pt idx="5">
                        <c:v>20.962978073222065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314-4C90-ADA5-18D377BB1326}"/>
                  </c:ext>
                </c:extLst>
              </c15:ser>
            </c15:filteredLineSeries>
            <c15:filteredLineSeries>
              <c15:ser>
                <c:idx val="13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労働生産性!$C$57</c15:sqref>
                        </c15:formulaRef>
                      </c:ext>
                    </c:extLst>
                    <c:strCache>
                      <c:ptCount val="1"/>
                      <c:pt idx="0">
                        <c:v>一人当たり売上高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労働生産性!$D$57:$J$57</c15:sqref>
                        </c15:fullRef>
                        <c15:formulaRef>
                          <c15:sqref>労働生産性!$E$57:$J$57</c15:sqref>
                        </c15:formulaRef>
                      </c:ext>
                    </c:extLst>
                    <c:numCache>
                      <c:formatCode>#,##0.00_);[Red]\(#,##0.00\)</c:formatCode>
                      <c:ptCount val="6"/>
                      <c:pt idx="0">
                        <c:v>31.031022585202368</c:v>
                      </c:pt>
                      <c:pt idx="1">
                        <c:v>31.670530585467194</c:v>
                      </c:pt>
                      <c:pt idx="2">
                        <c:v>31.274535790127114</c:v>
                      </c:pt>
                      <c:pt idx="3">
                        <c:v>31.378269256091759</c:v>
                      </c:pt>
                      <c:pt idx="4">
                        <c:v>32.340719523256432</c:v>
                      </c:pt>
                      <c:pt idx="5">
                        <c:v>31.596778708506921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314-4C90-ADA5-18D377BB1326}"/>
                  </c:ext>
                </c:extLst>
              </c15:ser>
            </c15:filteredLineSeries>
            <c15:filteredLineSeries>
              <c15:ser>
                <c:idx val="16"/>
                <c:order val="1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労働生産性!$C$59:$D$59</c15:sqref>
                        </c15:formulaRef>
                      </c:ext>
                    </c:extLst>
                    <c:strCache>
                      <c:ptCount val="2"/>
                      <c:pt idx="0">
                        <c:v>一人当たり人件費</c:v>
                      </c:pt>
                      <c:pt idx="1">
                        <c:v>万円/人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労働生産性!$D$59:$J$59</c15:sqref>
                        </c15:fullRef>
                        <c15:formulaRef>
                          <c15:sqref>労働生産性!$E$59:$J$59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422.87939166071624</c:v>
                      </c:pt>
                      <c:pt idx="1">
                        <c:v>428.50965150664439</c:v>
                      </c:pt>
                      <c:pt idx="2">
                        <c:v>433.05467873155516</c:v>
                      </c:pt>
                      <c:pt idx="3">
                        <c:v>435.14270331063602</c:v>
                      </c:pt>
                      <c:pt idx="4">
                        <c:v>432.45538843842849</c:v>
                      </c:pt>
                      <c:pt idx="5">
                        <c:v>429.34589289080441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314-4C90-ADA5-18D377BB1326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8"/>
          <c:tx>
            <c:strRef>
              <c:f>労働生産性!$C$60:$D$60</c:f>
              <c:strCache>
                <c:ptCount val="2"/>
                <c:pt idx="0">
                  <c:v>設備投資効率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労働生産性!$D$41:$J$41</c15:sqref>
                  </c15:fullRef>
                </c:ext>
              </c:extLst>
              <c:f>労働生産性!$E$41:$J$41</c:f>
              <c:strCache>
                <c:ptCount val="6"/>
                <c:pt idx="0">
                  <c:v>FY13</c:v>
                </c:pt>
                <c:pt idx="1">
                  <c:v>FY14</c:v>
                </c:pt>
                <c:pt idx="2">
                  <c:v>FY15</c:v>
                </c:pt>
                <c:pt idx="3">
                  <c:v>FY16</c:v>
                </c:pt>
                <c:pt idx="4">
                  <c:v>FY17</c:v>
                </c:pt>
                <c:pt idx="5">
                  <c:v>FY18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労働生産性!$D$60:$J$60</c15:sqref>
                  </c15:fullRef>
                </c:ext>
              </c:extLst>
              <c:f>労働生産性!$E$60:$J$60</c:f>
              <c:numCache>
                <c:formatCode>#,##0.0;[Red]\-#,##0.0</c:formatCode>
                <c:ptCount val="6"/>
                <c:pt idx="0">
                  <c:v>80.173108010874699</c:v>
                </c:pt>
                <c:pt idx="1">
                  <c:v>79.477164440785927</c:v>
                </c:pt>
                <c:pt idx="2">
                  <c:v>81.702033409958702</c:v>
                </c:pt>
                <c:pt idx="3">
                  <c:v>84.140250383140398</c:v>
                </c:pt>
                <c:pt idx="4">
                  <c:v>87.610207465420061</c:v>
                </c:pt>
                <c:pt idx="5">
                  <c:v>86.190359651572507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F314-4C90-ADA5-18D377BB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80192"/>
        <c:axId val="1350671024"/>
        <c:extLst>
          <c:ext xmlns:c15="http://schemas.microsoft.com/office/drawing/2012/chart" uri="{02D57815-91ED-43cb-92C2-25804820EDAC}">
            <c15:filteredLineSeries>
              <c15:ser>
                <c:idx val="14"/>
                <c:order val="16"/>
                <c:tx>
                  <c:strRef>
                    <c:extLst>
                      <c:ext uri="{02D57815-91ED-43cb-92C2-25804820EDAC}">
                        <c15:formulaRef>
                          <c15:sqref>労働生産性!$C$58:$D$58</c15:sqref>
                        </c15:formulaRef>
                      </c:ext>
                    </c:extLst>
                    <c:strCache>
                      <c:ptCount val="2"/>
                      <c:pt idx="0">
                        <c:v>労働分配率</c:v>
                      </c:pt>
                      <c:pt idx="1">
                        <c:v>%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ullRef>
                          <c15:sqref>労働生産性!$D$41:$J$41</c15:sqref>
                        </c15:fullRef>
                        <c15:formulaRef>
                          <c15:sqref>労働生産性!$E$41:$J$41</c15:sqref>
                        </c15:formulaRef>
                      </c:ext>
                    </c:extLst>
                    <c:strCache>
                      <c:ptCount val="6"/>
                      <c:pt idx="0">
                        <c:v>FY13</c:v>
                      </c:pt>
                      <c:pt idx="1">
                        <c:v>FY14</c:v>
                      </c:pt>
                      <c:pt idx="2">
                        <c:v>FY15</c:v>
                      </c:pt>
                      <c:pt idx="3">
                        <c:v>FY16</c:v>
                      </c:pt>
                      <c:pt idx="4">
                        <c:v>FY17</c:v>
                      </c:pt>
                      <c:pt idx="5">
                        <c:v>FY18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労働生産性!$D$58:$J$58</c15:sqref>
                        </c15:fullRef>
                        <c15:formulaRef>
                          <c15:sqref>労働生産性!$E$58:$J$58</c15:sqref>
                        </c15:formulaRef>
                      </c:ext>
                    </c:extLst>
                    <c:numCache>
                      <c:formatCode>#,##0.0;[Red]\-#,##0.0</c:formatCode>
                      <c:ptCount val="6"/>
                      <c:pt idx="0">
                        <c:v>58.358990660377295</c:v>
                      </c:pt>
                      <c:pt idx="1">
                        <c:v>58.283785988794214</c:v>
                      </c:pt>
                      <c:pt idx="2">
                        <c:v>57.588440120073614</c:v>
                      </c:pt>
                      <c:pt idx="3">
                        <c:v>57.328891580000075</c:v>
                      </c:pt>
                      <c:pt idx="4">
                        <c:v>55.860934136690588</c:v>
                      </c:pt>
                      <c:pt idx="5">
                        <c:v>55.911637206435095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314-4C90-ADA5-18D377BB1326}"/>
                  </c:ext>
                </c:extLst>
              </c15:ser>
            </c15:filteredLineSeries>
          </c:ext>
        </c:extLst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950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（百万円・万円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"/>
              <c:y val="2.570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50"/>
      </c:valAx>
      <c:valAx>
        <c:axId val="1350671024"/>
        <c:scaling>
          <c:orientation val="minMax"/>
          <c:max val="88"/>
          <c:min val="7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2713289473684213"/>
              <c:y val="2.747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3280192"/>
        <c:crosses val="max"/>
        <c:crossBetween val="between"/>
        <c:majorUnit val="2"/>
      </c:valAx>
      <c:catAx>
        <c:axId val="154328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0671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2.2635964912280693E-2"/>
          <c:y val="0.86366559342622395"/>
          <c:w val="0.77316257309941516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50004</xdr:colOff>
      <xdr:row>64</xdr:row>
      <xdr:rowOff>52384</xdr:rowOff>
    </xdr:from>
    <xdr:to>
      <xdr:col>10</xdr:col>
      <xdr:colOff>355854</xdr:colOff>
      <xdr:row>81</xdr:row>
      <xdr:rowOff>170997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99E10E-A9CA-48E2-8512-308FE6675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40479</xdr:colOff>
      <xdr:row>83</xdr:row>
      <xdr:rowOff>47623</xdr:rowOff>
    </xdr:from>
    <xdr:to>
      <xdr:col>10</xdr:col>
      <xdr:colOff>346329</xdr:colOff>
      <xdr:row>100</xdr:row>
      <xdr:rowOff>166235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5512643-9AF9-4D48-8EDE-0C1E3F068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40479</xdr:colOff>
      <xdr:row>102</xdr:row>
      <xdr:rowOff>52385</xdr:rowOff>
    </xdr:from>
    <xdr:to>
      <xdr:col>10</xdr:col>
      <xdr:colOff>346329</xdr:colOff>
      <xdr:row>119</xdr:row>
      <xdr:rowOff>170998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E4F8EAF-1728-4918-8894-08176411A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20E73-A5F6-4FF0-A48F-23FA5A892406}">
  <dimension ref="A1:M121"/>
  <sheetViews>
    <sheetView showGridLines="0" tabSelected="1" workbookViewId="0">
      <selection activeCell="E10" sqref="E10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2</v>
      </c>
    </row>
    <row r="2" spans="1:11" s="1" customFormat="1" ht="15" x14ac:dyDescent="0.45">
      <c r="A2" s="1" t="s">
        <v>78</v>
      </c>
    </row>
    <row r="3" spans="1:11" s="1" customFormat="1" ht="15" x14ac:dyDescent="0.45">
      <c r="A3" s="1" t="s">
        <v>16</v>
      </c>
    </row>
    <row r="4" spans="1:11" s="1" customFormat="1" ht="15" x14ac:dyDescent="0.45">
      <c r="A4" s="1" t="s">
        <v>3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4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5</v>
      </c>
      <c r="D9" t="s">
        <v>6</v>
      </c>
      <c r="E9" s="47" t="s">
        <v>19</v>
      </c>
      <c r="F9" s="48" t="s">
        <v>20</v>
      </c>
      <c r="G9" s="48" t="s">
        <v>21</v>
      </c>
      <c r="H9" s="48" t="s">
        <v>22</v>
      </c>
      <c r="I9" s="48" t="s">
        <v>23</v>
      </c>
      <c r="J9" s="49" t="s">
        <v>7</v>
      </c>
    </row>
    <row r="10" spans="1:11" ht="16.149999999999999" customHeight="1" x14ac:dyDescent="0.45">
      <c r="C10" t="s">
        <v>17</v>
      </c>
      <c r="D10" t="s">
        <v>18</v>
      </c>
      <c r="E10" s="23">
        <v>2741281</v>
      </c>
      <c r="F10" s="24">
        <v>2749619</v>
      </c>
      <c r="G10" s="24">
        <v>2765968</v>
      </c>
      <c r="H10" s="24">
        <v>2775984</v>
      </c>
      <c r="I10" s="24">
        <v>2793807</v>
      </c>
      <c r="J10" s="15">
        <v>2815711</v>
      </c>
    </row>
    <row r="11" spans="1:11" ht="16.149999999999999" customHeight="1" x14ac:dyDescent="0.45">
      <c r="C11" s="17" t="s">
        <v>64</v>
      </c>
      <c r="D11" t="s">
        <v>52</v>
      </c>
      <c r="E11" s="23">
        <v>5379646</v>
      </c>
      <c r="F11" s="24">
        <v>5337123</v>
      </c>
      <c r="G11" s="24">
        <v>5243223</v>
      </c>
      <c r="H11" s="24">
        <v>5279005</v>
      </c>
      <c r="I11" s="24">
        <v>5541458</v>
      </c>
      <c r="J11" s="15">
        <v>5516321</v>
      </c>
    </row>
    <row r="12" spans="1:11" ht="16.149999999999999" customHeight="1" x14ac:dyDescent="0.45">
      <c r="C12" s="57" t="s">
        <v>65</v>
      </c>
      <c r="D12" t="s">
        <v>52</v>
      </c>
      <c r="E12" s="23">
        <v>40031592</v>
      </c>
      <c r="F12" s="24">
        <v>40378641</v>
      </c>
      <c r="G12" s="24">
        <v>40529931</v>
      </c>
      <c r="H12" s="24">
        <v>41114768</v>
      </c>
      <c r="I12" s="24">
        <v>42204629</v>
      </c>
      <c r="J12" s="15">
        <v>43071272</v>
      </c>
    </row>
    <row r="13" spans="1:11" ht="16.149999999999999" customHeight="1" x14ac:dyDescent="0.45">
      <c r="C13" t="s">
        <v>0</v>
      </c>
      <c r="D13" t="s">
        <v>3</v>
      </c>
      <c r="E13" s="35">
        <v>1409157152</v>
      </c>
      <c r="F13" s="36">
        <v>1447842502</v>
      </c>
      <c r="G13" s="36">
        <v>1431534143</v>
      </c>
      <c r="H13" s="36">
        <v>1455756301</v>
      </c>
      <c r="I13" s="36">
        <v>1544142808</v>
      </c>
      <c r="J13" s="37">
        <v>1535211424</v>
      </c>
    </row>
    <row r="14" spans="1:11" ht="16.149999999999999" customHeight="1" x14ac:dyDescent="0.45">
      <c r="C14" t="s">
        <v>1</v>
      </c>
      <c r="D14" t="s">
        <v>3</v>
      </c>
      <c r="E14" s="35">
        <v>1076895004</v>
      </c>
      <c r="F14" s="36">
        <v>1102847324</v>
      </c>
      <c r="G14" s="36">
        <v>1074639887</v>
      </c>
      <c r="H14" s="36">
        <v>1086792811</v>
      </c>
      <c r="I14" s="36">
        <v>1157919796</v>
      </c>
      <c r="J14" s="37">
        <v>1153726994</v>
      </c>
    </row>
    <row r="15" spans="1:11" ht="16.149999999999999" customHeight="1" x14ac:dyDescent="0.45">
      <c r="C15" t="s">
        <v>36</v>
      </c>
      <c r="D15" t="s">
        <v>3</v>
      </c>
      <c r="E15" s="23">
        <v>35488129</v>
      </c>
      <c r="F15" s="24">
        <v>37639216</v>
      </c>
      <c r="G15" s="24">
        <v>39754371</v>
      </c>
      <c r="H15" s="24">
        <v>38034739</v>
      </c>
      <c r="I15" s="24">
        <v>38173115</v>
      </c>
      <c r="J15" s="15">
        <v>38049350</v>
      </c>
    </row>
    <row r="16" spans="1:11" ht="16.149999999999999" customHeight="1" x14ac:dyDescent="0.45">
      <c r="C16" t="s">
        <v>35</v>
      </c>
      <c r="D16" t="s">
        <v>3</v>
      </c>
      <c r="E16" s="23">
        <v>25361073</v>
      </c>
      <c r="F16" s="24">
        <v>24947948</v>
      </c>
      <c r="G16" s="24">
        <v>24543501</v>
      </c>
      <c r="H16" s="24">
        <v>25225773</v>
      </c>
      <c r="I16" s="24">
        <v>25841966</v>
      </c>
      <c r="J16" s="15">
        <v>25832612</v>
      </c>
    </row>
    <row r="17" spans="3:12" ht="16.149999999999999" customHeight="1" x14ac:dyDescent="0.45">
      <c r="C17" t="s">
        <v>34</v>
      </c>
      <c r="D17" t="s">
        <v>3</v>
      </c>
      <c r="E17" s="23">
        <v>580932</v>
      </c>
      <c r="F17" s="24">
        <v>568331</v>
      </c>
      <c r="G17" s="24">
        <v>672263</v>
      </c>
      <c r="H17" s="24">
        <v>707727</v>
      </c>
      <c r="I17" s="24">
        <v>840456</v>
      </c>
      <c r="J17" s="15">
        <v>799774</v>
      </c>
    </row>
    <row r="18" spans="3:12" ht="16.149999999999999" customHeight="1" x14ac:dyDescent="0.45">
      <c r="C18" t="s">
        <v>33</v>
      </c>
      <c r="D18" t="s">
        <v>3</v>
      </c>
      <c r="E18" s="38">
        <v>124461834</v>
      </c>
      <c r="F18" s="39">
        <v>127123629</v>
      </c>
      <c r="G18" s="39">
        <v>128751643</v>
      </c>
      <c r="H18" s="39">
        <v>130690544</v>
      </c>
      <c r="I18" s="39">
        <v>132168552</v>
      </c>
      <c r="J18" s="40">
        <v>133664651</v>
      </c>
    </row>
    <row r="19" spans="3:12" ht="16.149999999999999" customHeight="1" x14ac:dyDescent="0.45">
      <c r="C19" t="s">
        <v>32</v>
      </c>
      <c r="D19" t="s">
        <v>3</v>
      </c>
      <c r="E19" s="23">
        <v>20123772</v>
      </c>
      <c r="F19" s="24">
        <v>21126132</v>
      </c>
      <c r="G19" s="24">
        <v>21816969</v>
      </c>
      <c r="H19" s="24">
        <v>22002062</v>
      </c>
      <c r="I19" s="24">
        <v>23765358</v>
      </c>
      <c r="J19" s="15">
        <v>24221843</v>
      </c>
    </row>
    <row r="20" spans="3:12" ht="16.149999999999999" customHeight="1" x14ac:dyDescent="0.45">
      <c r="C20" s="16" t="s">
        <v>31</v>
      </c>
      <c r="D20" t="s">
        <v>3</v>
      </c>
      <c r="E20" s="23">
        <v>21507156</v>
      </c>
      <c r="F20" s="24">
        <v>22130421</v>
      </c>
      <c r="G20" s="24">
        <v>22438409</v>
      </c>
      <c r="H20" s="24">
        <v>23253012</v>
      </c>
      <c r="I20" s="24">
        <v>23864194</v>
      </c>
      <c r="J20" s="15">
        <v>24089955</v>
      </c>
    </row>
    <row r="21" spans="3:12" ht="16.149999999999999" customHeight="1" x14ac:dyDescent="0.45">
      <c r="C21" s="17" t="s">
        <v>29</v>
      </c>
      <c r="D21" t="s">
        <v>3</v>
      </c>
      <c r="E21" s="23">
        <v>26686148</v>
      </c>
      <c r="F21" s="24">
        <v>26095188</v>
      </c>
      <c r="G21" s="24">
        <v>28385241</v>
      </c>
      <c r="H21" s="24">
        <v>27176801</v>
      </c>
      <c r="I21" s="24">
        <v>27619472</v>
      </c>
      <c r="J21" s="15">
        <v>27314298</v>
      </c>
    </row>
    <row r="22" spans="3:12" ht="16.149999999999999" customHeight="1" x14ac:dyDescent="0.45">
      <c r="C22" t="s">
        <v>30</v>
      </c>
      <c r="D22" t="s">
        <v>3</v>
      </c>
      <c r="E22" s="29">
        <v>9369277</v>
      </c>
      <c r="F22" s="30">
        <v>6749216</v>
      </c>
      <c r="G22" s="31">
        <v>6695201</v>
      </c>
      <c r="H22" s="30">
        <v>6246360</v>
      </c>
      <c r="I22" s="31">
        <v>6199409</v>
      </c>
      <c r="J22" s="32">
        <v>6496637</v>
      </c>
      <c r="L22" s="3"/>
    </row>
    <row r="23" spans="3:12" ht="16.149999999999999" customHeight="1" x14ac:dyDescent="0.45">
      <c r="C23" t="s">
        <v>28</v>
      </c>
      <c r="D23" t="s">
        <v>3</v>
      </c>
      <c r="E23" s="23">
        <v>8942852</v>
      </c>
      <c r="F23" s="24">
        <v>9407186</v>
      </c>
      <c r="G23" s="24">
        <v>10581069</v>
      </c>
      <c r="H23" s="24">
        <v>11013129</v>
      </c>
      <c r="I23" s="24">
        <v>10169004</v>
      </c>
      <c r="J23" s="15">
        <v>10829538</v>
      </c>
    </row>
    <row r="24" spans="3:12" ht="16.149999999999999" customHeight="1" x14ac:dyDescent="0.45">
      <c r="C24" s="41" t="s">
        <v>27</v>
      </c>
      <c r="D24" t="s">
        <v>3</v>
      </c>
      <c r="E24" s="23">
        <v>17894651</v>
      </c>
      <c r="F24" s="24">
        <v>17608148</v>
      </c>
      <c r="G24" s="24">
        <v>17786923</v>
      </c>
      <c r="H24" s="24">
        <v>18110384</v>
      </c>
      <c r="I24" s="24">
        <v>19990321</v>
      </c>
      <c r="J24" s="15">
        <v>19678647</v>
      </c>
    </row>
    <row r="25" spans="3:12" ht="16.149999999999999" customHeight="1" x14ac:dyDescent="0.45">
      <c r="C25" s="22" t="s">
        <v>24</v>
      </c>
      <c r="D25" t="s">
        <v>3</v>
      </c>
      <c r="E25" s="23">
        <v>1053875</v>
      </c>
      <c r="F25" s="24">
        <v>1402438</v>
      </c>
      <c r="G25" s="24">
        <v>948746</v>
      </c>
      <c r="H25" s="24">
        <v>-64967</v>
      </c>
      <c r="I25" s="24">
        <v>-469367</v>
      </c>
      <c r="J25" s="15">
        <v>97176</v>
      </c>
    </row>
    <row r="26" spans="3:12" ht="16.149999999999999" customHeight="1" x14ac:dyDescent="0.45">
      <c r="C26" t="s">
        <v>26</v>
      </c>
      <c r="D26" t="s">
        <v>3</v>
      </c>
      <c r="E26" s="29">
        <v>14400234</v>
      </c>
      <c r="F26" s="30">
        <v>16883323</v>
      </c>
      <c r="G26" s="31">
        <v>22210557</v>
      </c>
      <c r="H26" s="30">
        <v>20080182</v>
      </c>
      <c r="I26" s="31">
        <v>23318173</v>
      </c>
      <c r="J26" s="32">
        <v>26206833</v>
      </c>
      <c r="L26" s="3"/>
    </row>
    <row r="27" spans="3:12" ht="16.149999999999999" customHeight="1" x14ac:dyDescent="0.45">
      <c r="C27" t="s">
        <v>25</v>
      </c>
      <c r="D27" t="s">
        <v>3</v>
      </c>
      <c r="E27" s="29">
        <v>23187792</v>
      </c>
      <c r="F27" s="30">
        <v>24426813</v>
      </c>
      <c r="G27" s="31">
        <v>19620966</v>
      </c>
      <c r="H27" s="30">
        <v>29666276</v>
      </c>
      <c r="I27" s="31">
        <v>38152489</v>
      </c>
      <c r="J27" s="32">
        <v>35823187</v>
      </c>
      <c r="L27" s="3"/>
    </row>
    <row r="28" spans="3:12" ht="16.149999999999999" customHeight="1" x14ac:dyDescent="0.45">
      <c r="C28" s="57" t="s">
        <v>60</v>
      </c>
      <c r="D28" t="s">
        <v>3</v>
      </c>
      <c r="E28" s="58">
        <v>174761506</v>
      </c>
      <c r="F28" s="59">
        <v>193671619</v>
      </c>
      <c r="G28" s="60">
        <v>183349796</v>
      </c>
      <c r="H28" s="59">
        <v>178901922</v>
      </c>
      <c r="I28" s="60">
        <v>178746122</v>
      </c>
      <c r="J28" s="61">
        <v>184649420</v>
      </c>
      <c r="L28" s="3"/>
    </row>
    <row r="29" spans="3:12" ht="16.149999999999999" customHeight="1" x14ac:dyDescent="0.45">
      <c r="C29" s="57" t="s">
        <v>61</v>
      </c>
      <c r="D29" t="s">
        <v>3</v>
      </c>
      <c r="E29" s="58">
        <v>193671619</v>
      </c>
      <c r="F29" s="59">
        <v>183349796</v>
      </c>
      <c r="G29" s="60">
        <v>178901922</v>
      </c>
      <c r="H29" s="59">
        <v>178746122</v>
      </c>
      <c r="I29" s="60">
        <v>184649420</v>
      </c>
      <c r="J29" s="61">
        <v>192917825</v>
      </c>
      <c r="L29" s="3"/>
    </row>
    <row r="30" spans="3:12" ht="16.149999999999999" customHeight="1" x14ac:dyDescent="0.45">
      <c r="C30" s="41" t="s">
        <v>62</v>
      </c>
      <c r="D30" t="s">
        <v>3</v>
      </c>
      <c r="E30" s="58">
        <v>237736431</v>
      </c>
      <c r="F30" s="59">
        <v>245895741</v>
      </c>
      <c r="G30" s="60">
        <v>254945385</v>
      </c>
      <c r="H30" s="59">
        <v>260308776</v>
      </c>
      <c r="I30" s="60">
        <v>257212230</v>
      </c>
      <c r="J30" s="61">
        <v>264231736</v>
      </c>
      <c r="L30" s="3"/>
    </row>
    <row r="31" spans="3:12" ht="16.149999999999999" customHeight="1" x14ac:dyDescent="0.45">
      <c r="C31" s="62" t="s">
        <v>63</v>
      </c>
      <c r="D31" t="s">
        <v>3</v>
      </c>
      <c r="E31" s="58">
        <v>245895741</v>
      </c>
      <c r="F31" s="59">
        <v>254945385</v>
      </c>
      <c r="G31" s="60">
        <v>260308776</v>
      </c>
      <c r="H31" s="59">
        <v>257212230</v>
      </c>
      <c r="I31" s="60">
        <v>264231736</v>
      </c>
      <c r="J31" s="61">
        <v>271607008</v>
      </c>
      <c r="L31" s="3"/>
    </row>
    <row r="32" spans="3:12" ht="16.149999999999999" customHeight="1" x14ac:dyDescent="0.45">
      <c r="C32" s="57" t="s">
        <v>50</v>
      </c>
      <c r="D32" t="s">
        <v>3</v>
      </c>
      <c r="E32" s="29" t="s">
        <v>59</v>
      </c>
      <c r="F32" s="30" t="s">
        <v>53</v>
      </c>
      <c r="G32" s="31" t="s">
        <v>54</v>
      </c>
      <c r="H32" s="30" t="s">
        <v>55</v>
      </c>
      <c r="I32" s="31" t="s">
        <v>56</v>
      </c>
      <c r="J32" s="32" t="s">
        <v>57</v>
      </c>
      <c r="L32" s="3"/>
    </row>
    <row r="33" spans="2:12" ht="16.149999999999999" customHeight="1" x14ac:dyDescent="0.45">
      <c r="C33" s="57" t="s">
        <v>51</v>
      </c>
      <c r="D33" t="s">
        <v>3</v>
      </c>
      <c r="E33" s="29" t="s">
        <v>53</v>
      </c>
      <c r="F33" s="30" t="s">
        <v>54</v>
      </c>
      <c r="G33" s="31" t="s">
        <v>55</v>
      </c>
      <c r="H33" s="30" t="s">
        <v>56</v>
      </c>
      <c r="I33" s="31" t="s">
        <v>57</v>
      </c>
      <c r="J33" s="32" t="s">
        <v>58</v>
      </c>
      <c r="L33" s="3"/>
    </row>
    <row r="34" spans="2:12" ht="16.149999999999999" customHeight="1" x14ac:dyDescent="0.45">
      <c r="C34" t="s">
        <v>45</v>
      </c>
      <c r="D34" t="s">
        <v>3</v>
      </c>
      <c r="E34" s="35">
        <v>1437143181</v>
      </c>
      <c r="F34" s="36">
        <v>1527339111</v>
      </c>
      <c r="G34" s="50">
        <v>1568541281</v>
      </c>
      <c r="H34" s="36">
        <v>1592410255</v>
      </c>
      <c r="I34" s="50">
        <v>1647794995</v>
      </c>
      <c r="J34" s="37">
        <v>1760070137</v>
      </c>
      <c r="L34" s="3"/>
    </row>
    <row r="35" spans="2:12" ht="16.149999999999999" customHeight="1" thickBot="1" x14ac:dyDescent="0.5">
      <c r="C35" t="s">
        <v>46</v>
      </c>
      <c r="D35" t="s">
        <v>3</v>
      </c>
      <c r="E35" s="51">
        <v>1527339111</v>
      </c>
      <c r="F35" s="52">
        <v>1568541281</v>
      </c>
      <c r="G35" s="53">
        <v>1592410255</v>
      </c>
      <c r="H35" s="52">
        <v>1647794995</v>
      </c>
      <c r="I35" s="53">
        <v>1760070137</v>
      </c>
      <c r="J35" s="54">
        <v>1799581547</v>
      </c>
      <c r="L35" s="3"/>
    </row>
    <row r="36" spans="2:12" s="8" customFormat="1" ht="16.149999999999999" customHeight="1" thickBot="1" x14ac:dyDescent="0.5">
      <c r="E36" s="11"/>
      <c r="F36" s="11"/>
      <c r="G36" s="18"/>
      <c r="H36" s="19"/>
      <c r="I36" s="20"/>
      <c r="J36" s="11"/>
      <c r="L36" s="12"/>
    </row>
    <row r="37" spans="2:12" s="8" customFormat="1" ht="16.149999999999999" customHeight="1" thickBot="1" x14ac:dyDescent="0.5">
      <c r="D37" s="14" t="s">
        <v>11</v>
      </c>
      <c r="E37" s="13">
        <v>100</v>
      </c>
      <c r="F37" s="11"/>
      <c r="G37" s="18"/>
      <c r="H37" s="19"/>
      <c r="I37" s="20"/>
      <c r="J37" s="11"/>
      <c r="L37" s="12"/>
    </row>
    <row r="38" spans="2:12" s="8" customFormat="1" ht="16.149999999999999" customHeight="1" x14ac:dyDescent="0.45">
      <c r="E38" s="11"/>
      <c r="F38" s="11"/>
      <c r="G38" s="18"/>
      <c r="H38" s="19"/>
      <c r="I38" s="20"/>
      <c r="J38" s="11"/>
      <c r="L38" s="12"/>
    </row>
    <row r="39" spans="2:12" ht="16.149999999999999" customHeight="1" x14ac:dyDescent="0.45">
      <c r="B39" s="2">
        <f>MAX($B$7:B38)+1</f>
        <v>2</v>
      </c>
      <c r="C39" s="2" t="s">
        <v>8</v>
      </c>
      <c r="D39" s="1"/>
      <c r="E39" s="1"/>
      <c r="F39" s="10"/>
      <c r="G39" s="10"/>
      <c r="H39" s="10"/>
      <c r="I39" s="10"/>
      <c r="J39" s="10"/>
      <c r="K39" s="1"/>
    </row>
    <row r="40" spans="2:12" ht="16.149999999999999" customHeight="1" x14ac:dyDescent="0.45">
      <c r="F40" s="9"/>
      <c r="G40" s="9"/>
      <c r="H40" s="9"/>
      <c r="I40" s="9"/>
      <c r="J40" s="9"/>
    </row>
    <row r="41" spans="2:12" ht="16.149999999999999" customHeight="1" x14ac:dyDescent="0.45">
      <c r="C41" s="4"/>
      <c r="D41" s="6" t="s">
        <v>37</v>
      </c>
      <c r="E41" s="27" t="str">
        <f>E9</f>
        <v>FY13</v>
      </c>
      <c r="F41" s="27" t="str">
        <f>F9</f>
        <v>FY14</v>
      </c>
      <c r="G41" s="27" t="str">
        <f>G9</f>
        <v>FY15</v>
      </c>
      <c r="H41" s="27" t="str">
        <f>H9</f>
        <v>FY16</v>
      </c>
      <c r="I41" s="27" t="str">
        <f>I9</f>
        <v>FY17</v>
      </c>
      <c r="J41" s="27" t="str">
        <f>J9</f>
        <v>FY18</v>
      </c>
      <c r="K41" s="7"/>
    </row>
    <row r="42" spans="2:12" ht="16.149999999999999" customHeight="1" x14ac:dyDescent="0.45">
      <c r="C42" s="26" t="s">
        <v>0</v>
      </c>
      <c r="D42" s="21" t="s">
        <v>3</v>
      </c>
      <c r="E42" s="43">
        <f>E13/E10</f>
        <v>514.05060334930999</v>
      </c>
      <c r="F42" s="43">
        <f>F13/F10</f>
        <v>526.56113519727637</v>
      </c>
      <c r="G42" s="43">
        <f>G13/G10</f>
        <v>517.55267703747836</v>
      </c>
      <c r="H42" s="43">
        <f>H13/H10</f>
        <v>524.41091195050114</v>
      </c>
      <c r="I42" s="43">
        <f>I13/I10</f>
        <v>552.70203274599851</v>
      </c>
      <c r="J42" s="43">
        <f>J13/J10</f>
        <v>545.23046718928185</v>
      </c>
      <c r="K42" s="7"/>
    </row>
    <row r="43" spans="2:12" ht="16.149999999999999" customHeight="1" x14ac:dyDescent="0.45">
      <c r="C43" s="42" t="s">
        <v>38</v>
      </c>
      <c r="D43" s="21" t="s">
        <v>3</v>
      </c>
      <c r="E43" s="43">
        <f>(E13-E14)/E10</f>
        <v>121.20689123077861</v>
      </c>
      <c r="F43" s="43">
        <f>(F13-F14)/F10</f>
        <v>125.47017532247195</v>
      </c>
      <c r="G43" s="43">
        <f>(G13-G14)/G10</f>
        <v>129.03050794513891</v>
      </c>
      <c r="H43" s="43">
        <f>(H13-H14)/H10</f>
        <v>132.91268609617347</v>
      </c>
      <c r="I43" s="43">
        <f>(I13-I14)/I10</f>
        <v>138.24255290361862</v>
      </c>
      <c r="J43" s="43">
        <f>(J13-J14)/J10</f>
        <v>135.48422760716565</v>
      </c>
      <c r="K43" s="7"/>
    </row>
    <row r="44" spans="2:12" ht="16.149999999999999" customHeight="1" x14ac:dyDescent="0.45">
      <c r="C44" s="42" t="s">
        <v>39</v>
      </c>
      <c r="D44" s="21" t="s">
        <v>3</v>
      </c>
      <c r="E44" s="43">
        <f>(E15+E16+E17+E18+E19+E20+E22+E21+E23+E24+E25+E26+E27)/E10</f>
        <v>120.03794029141851</v>
      </c>
      <c r="F44" s="43">
        <f>(F15+F16+F17+F18+F19+F20+F22+F21+F23+F24+F25+F26+F27)/F10</f>
        <v>122.23802243147142</v>
      </c>
      <c r="G44" s="43">
        <f>(G15+G16+G17+G18+G19+G20+G22+G21+G23+G24+G25+G26+G27)/G10</f>
        <v>124.44318191678283</v>
      </c>
      <c r="H44" s="43">
        <f>(H15+H16+H17+H18+H19+H20+H22+H21+H23+H24+H25+H26+H27)/H10</f>
        <v>126.85304454204346</v>
      </c>
      <c r="I44" s="43">
        <f>(I15+I16+I17+I18+I19+I20+I22+I21+I23+I24+I25+I26+I27)/I10</f>
        <v>132.30446555542312</v>
      </c>
      <c r="J44" s="43">
        <f>(J15+J16+J17+J18+J19+J20+J22+J21+J23+J24+J25+J26+J27)/J10</f>
        <v>132.50809511345446</v>
      </c>
      <c r="K44" s="7"/>
    </row>
    <row r="45" spans="2:12" ht="16.149999999999999" customHeight="1" x14ac:dyDescent="0.45">
      <c r="C45" s="42" t="s">
        <v>40</v>
      </c>
      <c r="D45" s="21" t="s">
        <v>3</v>
      </c>
      <c r="E45" s="43">
        <f>E44-E15/E10</f>
        <v>107.09212080045789</v>
      </c>
      <c r="F45" s="43">
        <f>F44-F15/F10</f>
        <v>108.54913826242836</v>
      </c>
      <c r="G45" s="43">
        <f>G44-G15/G10</f>
        <v>110.07050262331306</v>
      </c>
      <c r="H45" s="43">
        <f>H44-H15/H10</f>
        <v>113.15169071579663</v>
      </c>
      <c r="I45" s="43">
        <f>I44-I15/I10</f>
        <v>118.64098951717138</v>
      </c>
      <c r="J45" s="43">
        <f>J44-J15/J10</f>
        <v>118.99486524007612</v>
      </c>
      <c r="K45" s="7"/>
    </row>
    <row r="46" spans="2:12" ht="16.149999999999999" customHeight="1" x14ac:dyDescent="0.45">
      <c r="C46" s="5" t="s">
        <v>15</v>
      </c>
      <c r="D46" s="21" t="s">
        <v>3</v>
      </c>
      <c r="E46" s="43">
        <f>E15/E10</f>
        <v>12.945819490960613</v>
      </c>
      <c r="F46" s="43">
        <f>F15/F10</f>
        <v>13.688884169043057</v>
      </c>
      <c r="G46" s="43">
        <f>G15/G10</f>
        <v>14.372679293469773</v>
      </c>
      <c r="H46" s="43">
        <f>H15/H10</f>
        <v>13.701353826246837</v>
      </c>
      <c r="I46" s="43">
        <f>I15/I10</f>
        <v>13.663476038251748</v>
      </c>
      <c r="J46" s="43">
        <f>J15/J10</f>
        <v>13.513229873378341</v>
      </c>
      <c r="K46" s="7"/>
    </row>
    <row r="47" spans="2:12" ht="16.149999999999999" customHeight="1" x14ac:dyDescent="0.45">
      <c r="C47" s="5" t="s">
        <v>14</v>
      </c>
      <c r="D47" s="21" t="s">
        <v>3</v>
      </c>
      <c r="E47" s="43">
        <f>(E16+E17+E18+E19+E20)/E10</f>
        <v>70.052930363578199</v>
      </c>
      <c r="F47" s="43">
        <f>(F16+F17+F18+F19+F20)/F10</f>
        <v>71.24494739089306</v>
      </c>
      <c r="G47" s="43">
        <f>(G16+G17+G18+G19+G20)/G10</f>
        <v>71.664887301660755</v>
      </c>
      <c r="H47" s="43">
        <f>(H16+H17+H18+H19+H20)/H10</f>
        <v>72.723444371437296</v>
      </c>
      <c r="I47" s="43">
        <f>(I16+I17+I18+I19+I20)/I10</f>
        <v>73.9065103638154</v>
      </c>
      <c r="J47" s="43">
        <f>(J16+J17+J18+J19+J20)/J10</f>
        <v>74.087445408992608</v>
      </c>
      <c r="K47" s="7"/>
    </row>
    <row r="48" spans="2:12" ht="16.149999999999999" customHeight="1" x14ac:dyDescent="0.45">
      <c r="C48" s="21" t="s">
        <v>41</v>
      </c>
      <c r="D48" s="21" t="s">
        <v>3</v>
      </c>
      <c r="E48" s="25">
        <f>E21/E10</f>
        <v>9.7349188207994732</v>
      </c>
      <c r="F48" s="25">
        <f>F21/F10</f>
        <v>9.4904741347801274</v>
      </c>
      <c r="G48" s="25">
        <f>G21/G10</f>
        <v>10.262317206851272</v>
      </c>
      <c r="H48" s="25">
        <f>H21/H10</f>
        <v>9.7899703312411024</v>
      </c>
      <c r="I48" s="25">
        <f>I21/I10</f>
        <v>9.8859627740928424</v>
      </c>
      <c r="J48" s="25">
        <f>J21/J10</f>
        <v>9.7006752468559458</v>
      </c>
      <c r="K48" s="7"/>
    </row>
    <row r="49" spans="2:11" ht="16.149999999999999" customHeight="1" x14ac:dyDescent="0.45">
      <c r="C49" s="21" t="s">
        <v>10</v>
      </c>
      <c r="D49" s="21" t="s">
        <v>3</v>
      </c>
      <c r="E49" s="25">
        <f>E22/E10</f>
        <v>3.4178462550902298</v>
      </c>
      <c r="F49" s="25">
        <f>F22/F10</f>
        <v>2.4546004373696864</v>
      </c>
      <c r="G49" s="25">
        <f>G22/G10</f>
        <v>2.4205634338502833</v>
      </c>
      <c r="H49" s="25">
        <f>H22/H10</f>
        <v>2.2501426521190324</v>
      </c>
      <c r="I49" s="25">
        <f>I22/I10</f>
        <v>2.2189825567764703</v>
      </c>
      <c r="J49" s="25">
        <f>J22/J10</f>
        <v>2.3072811804904694</v>
      </c>
      <c r="K49" s="7"/>
    </row>
    <row r="50" spans="2:11" ht="16.149999999999999" customHeight="1" x14ac:dyDescent="0.45">
      <c r="C50" s="33" t="s">
        <v>42</v>
      </c>
      <c r="D50" s="21" t="s">
        <v>3</v>
      </c>
      <c r="E50" s="44">
        <f>(E23+E24+E25)/E10</f>
        <v>10.174578235503766</v>
      </c>
      <c r="F50" s="44">
        <f>(F23+F24+F25)/F10</f>
        <v>10.335167163159696</v>
      </c>
      <c r="G50" s="44">
        <f>(G23+G24+G25)/G10</f>
        <v>10.599087914249189</v>
      </c>
      <c r="H50" s="44">
        <f>(H23+H24+H25)/H10</f>
        <v>10.467836269949682</v>
      </c>
      <c r="I50" s="44">
        <f>(I23+I24+I25)/I10</f>
        <v>10.627061210742188</v>
      </c>
      <c r="J50" s="44">
        <f>(J23+J24+J25)/J10</f>
        <v>10.869496549894503</v>
      </c>
      <c r="K50" s="7"/>
    </row>
    <row r="51" spans="2:11" ht="16.149999999999999" customHeight="1" x14ac:dyDescent="0.45">
      <c r="C51" s="28" t="s">
        <v>43</v>
      </c>
      <c r="D51" s="33" t="s">
        <v>3</v>
      </c>
      <c r="E51" s="55">
        <f>(E26+E27)/E10</f>
        <v>13.711847125486223</v>
      </c>
      <c r="F51" s="55">
        <f>(F26+F27)/F10</f>
        <v>15.023949136225783</v>
      </c>
      <c r="G51" s="55">
        <f>(G26+G27)/G10</f>
        <v>15.123646766701567</v>
      </c>
      <c r="H51" s="55">
        <f>(H26+H27)/H10</f>
        <v>17.920297091049516</v>
      </c>
      <c r="I51" s="55">
        <f>(I26+I27)/I10</f>
        <v>22.002472611744476</v>
      </c>
      <c r="J51" s="55">
        <f>(J26+J27)/J10</f>
        <v>22.029966853842598</v>
      </c>
      <c r="K51" s="7"/>
    </row>
    <row r="52" spans="2:11" ht="16.149999999999999" customHeight="1" x14ac:dyDescent="0.45">
      <c r="C52" s="63" t="s">
        <v>66</v>
      </c>
      <c r="D52" s="21" t="s">
        <v>3</v>
      </c>
      <c r="E52" s="25">
        <f>(E28+E29+E30+E31-E32-E33)/E10/2</f>
        <v>149.72344626472076</v>
      </c>
      <c r="F52" s="25">
        <f t="shared" ref="F52:J52" si="0">(F28+F29+F30+F31-F32-F33)/F10/2</f>
        <v>153.80269702820647</v>
      </c>
      <c r="G52" s="25">
        <f t="shared" si="0"/>
        <v>152.31344523870123</v>
      </c>
      <c r="H52" s="25">
        <f t="shared" si="0"/>
        <v>150.76380681588944</v>
      </c>
      <c r="I52" s="25">
        <f t="shared" si="0"/>
        <v>151.01489813004264</v>
      </c>
      <c r="J52" s="25">
        <f t="shared" si="0"/>
        <v>153.73888176023746</v>
      </c>
      <c r="K52" s="7"/>
    </row>
    <row r="53" spans="2:11" ht="16.149999999999999" customHeight="1" x14ac:dyDescent="0.45">
      <c r="C53" s="21" t="s">
        <v>47</v>
      </c>
      <c r="D53" s="21" t="s">
        <v>3</v>
      </c>
      <c r="E53" s="25">
        <f>(E34+E35)/E10/2</f>
        <v>540.71112957774119</v>
      </c>
      <c r="F53" s="25">
        <f>(F34+F35)/F10/2</f>
        <v>562.96534028896372</v>
      </c>
      <c r="G53" s="25">
        <f>(G34+G35)/G10/2</f>
        <v>571.40059754848937</v>
      </c>
      <c r="H53" s="25">
        <f>(H34+H35)/H10/2</f>
        <v>583.61381946005451</v>
      </c>
      <c r="I53" s="25">
        <f>(I34+I35)/I10/2</f>
        <v>609.89630493444963</v>
      </c>
      <c r="J53" s="25">
        <f>(J34+J35)/J10/2</f>
        <v>632.10529844859786</v>
      </c>
      <c r="K53" s="7"/>
    </row>
    <row r="54" spans="2:11" ht="16.149999999999999" customHeight="1" x14ac:dyDescent="0.45">
      <c r="C54" s="28" t="s">
        <v>44</v>
      </c>
      <c r="D54" s="33" t="s">
        <v>12</v>
      </c>
      <c r="E54" s="55">
        <f>E44/E42*$E$37</f>
        <v>23.351385935413401</v>
      </c>
      <c r="F54" s="55">
        <f t="shared" ref="F54:J54" si="1">F44/F42*$E$37</f>
        <v>23.214402708562016</v>
      </c>
      <c r="G54" s="55">
        <f t="shared" si="1"/>
        <v>24.044544147488072</v>
      </c>
      <c r="H54" s="55">
        <f t="shared" si="1"/>
        <v>24.189627189530537</v>
      </c>
      <c r="I54" s="55">
        <f t="shared" si="1"/>
        <v>23.937756280376369</v>
      </c>
      <c r="J54" s="55">
        <f t="shared" si="1"/>
        <v>24.303134745302675</v>
      </c>
      <c r="K54" s="7"/>
    </row>
    <row r="55" spans="2:11" ht="16.149999999999999" customHeight="1" x14ac:dyDescent="0.45">
      <c r="C55" s="21" t="s">
        <v>49</v>
      </c>
      <c r="D55" s="21" t="s">
        <v>13</v>
      </c>
      <c r="E55" s="56">
        <f>E42/E53</f>
        <v>0.95069358707439355</v>
      </c>
      <c r="F55" s="56">
        <f t="shared" ref="F55:J55" si="2">F42/F53</f>
        <v>0.93533490876542869</v>
      </c>
      <c r="G55" s="56">
        <f t="shared" si="2"/>
        <v>0.90576152572811852</v>
      </c>
      <c r="H55" s="56">
        <f t="shared" si="2"/>
        <v>0.89855807807236898</v>
      </c>
      <c r="I55" s="56">
        <f t="shared" si="2"/>
        <v>0.90622295671294772</v>
      </c>
      <c r="J55" s="56">
        <f t="shared" si="2"/>
        <v>0.86256272258350553</v>
      </c>
      <c r="K55" s="7"/>
    </row>
    <row r="56" spans="2:11" ht="16.149999999999999" customHeight="1" x14ac:dyDescent="0.45">
      <c r="C56" s="5" t="s">
        <v>48</v>
      </c>
      <c r="D56" s="21" t="s">
        <v>12</v>
      </c>
      <c r="E56" s="43">
        <f>E44/E53*$E$37</f>
        <v>22.200012858096709</v>
      </c>
      <c r="F56" s="43">
        <f t="shared" ref="F56:J56" si="3">F44/F53*$E$37</f>
        <v>21.713241239456774</v>
      </c>
      <c r="G56" s="43">
        <f t="shared" si="3"/>
        <v>21.778622992465895</v>
      </c>
      <c r="H56" s="43">
        <f t="shared" si="3"/>
        <v>21.73578491671168</v>
      </c>
      <c r="I56" s="43">
        <f t="shared" si="3"/>
        <v>21.692944273476609</v>
      </c>
      <c r="J56" s="43">
        <f t="shared" si="3"/>
        <v>20.962978073222065</v>
      </c>
      <c r="K56" s="7"/>
    </row>
    <row r="57" spans="2:11" ht="16.149999999999999" customHeight="1" x14ac:dyDescent="0.45">
      <c r="C57" s="67" t="s">
        <v>67</v>
      </c>
      <c r="D57" s="64" t="s">
        <v>68</v>
      </c>
      <c r="E57" s="68">
        <f>E13/(E11+E12)</f>
        <v>31.031022585202368</v>
      </c>
      <c r="F57" s="68">
        <f t="shared" ref="F57:J57" si="4">F13/(F11+F12)</f>
        <v>31.670530585467194</v>
      </c>
      <c r="G57" s="68">
        <f t="shared" si="4"/>
        <v>31.274535790127114</v>
      </c>
      <c r="H57" s="68">
        <f t="shared" si="4"/>
        <v>31.378269256091759</v>
      </c>
      <c r="I57" s="68">
        <f t="shared" si="4"/>
        <v>32.340719523256432</v>
      </c>
      <c r="J57" s="68">
        <f t="shared" si="4"/>
        <v>31.596778708506921</v>
      </c>
      <c r="K57" s="7"/>
    </row>
    <row r="58" spans="2:11" ht="16.149999999999999" customHeight="1" x14ac:dyDescent="0.45">
      <c r="C58" s="21" t="s">
        <v>70</v>
      </c>
      <c r="D58" s="21" t="s">
        <v>12</v>
      </c>
      <c r="E58" s="25">
        <f>E47/E44*$E$37</f>
        <v>58.358990660377295</v>
      </c>
      <c r="F58" s="25">
        <f t="shared" ref="F58:J58" si="5">F47/F44*$E$37</f>
        <v>58.283785988794214</v>
      </c>
      <c r="G58" s="25">
        <f t="shared" si="5"/>
        <v>57.588440120073614</v>
      </c>
      <c r="H58" s="25">
        <f t="shared" si="5"/>
        <v>57.328891580000075</v>
      </c>
      <c r="I58" s="25">
        <f t="shared" si="5"/>
        <v>55.860934136690588</v>
      </c>
      <c r="J58" s="25">
        <f t="shared" si="5"/>
        <v>55.911637206435095</v>
      </c>
      <c r="K58" s="7"/>
    </row>
    <row r="59" spans="2:11" ht="16.149999999999999" customHeight="1" x14ac:dyDescent="0.45">
      <c r="C59" s="65" t="s">
        <v>71</v>
      </c>
      <c r="D59" s="64" t="s">
        <v>75</v>
      </c>
      <c r="E59" s="25">
        <f>E47/(E11+E12)*E10*100</f>
        <v>422.87939166071624</v>
      </c>
      <c r="F59" s="25">
        <f t="shared" ref="F59:J59" si="6">F47/(F11+F12)*F10*100</f>
        <v>428.50965150664439</v>
      </c>
      <c r="G59" s="25">
        <f t="shared" si="6"/>
        <v>433.05467873155516</v>
      </c>
      <c r="H59" s="25">
        <f t="shared" si="6"/>
        <v>435.14270331063602</v>
      </c>
      <c r="I59" s="25">
        <f t="shared" si="6"/>
        <v>432.45538843842849</v>
      </c>
      <c r="J59" s="25">
        <f t="shared" si="6"/>
        <v>429.34589289080441</v>
      </c>
      <c r="K59" s="7"/>
    </row>
    <row r="60" spans="2:11" ht="16.149999999999999" customHeight="1" x14ac:dyDescent="0.45">
      <c r="C60" s="21" t="s">
        <v>72</v>
      </c>
      <c r="D60" s="21" t="s">
        <v>12</v>
      </c>
      <c r="E60" s="25">
        <f>E44/E52*$E$37</f>
        <v>80.173108010874699</v>
      </c>
      <c r="F60" s="25">
        <f t="shared" ref="F60:J60" si="7">F44/F52*$E$37</f>
        <v>79.477164440785927</v>
      </c>
      <c r="G60" s="25">
        <f t="shared" si="7"/>
        <v>81.702033409958702</v>
      </c>
      <c r="H60" s="25">
        <f t="shared" si="7"/>
        <v>84.140250383140398</v>
      </c>
      <c r="I60" s="25">
        <f t="shared" si="7"/>
        <v>87.610207465420061</v>
      </c>
      <c r="J60" s="25">
        <f t="shared" si="7"/>
        <v>86.190359651572507</v>
      </c>
      <c r="K60" s="7"/>
    </row>
    <row r="61" spans="2:11" ht="16.149999999999999" customHeight="1" x14ac:dyDescent="0.45">
      <c r="C61" s="21" t="s">
        <v>73</v>
      </c>
      <c r="D61" s="64" t="s">
        <v>75</v>
      </c>
      <c r="E61" s="25">
        <f>(E52/(E11+E12))*E10*100</f>
        <v>903.81600805509856</v>
      </c>
      <c r="F61" s="25">
        <f t="shared" ref="F61:J61" si="8">(F52/(F11+F12))*F10*100</f>
        <v>925.06125020682146</v>
      </c>
      <c r="G61" s="25">
        <f t="shared" si="8"/>
        <v>920.39564391826707</v>
      </c>
      <c r="H61" s="25">
        <f t="shared" si="8"/>
        <v>902.09933022692519</v>
      </c>
      <c r="I61" s="25">
        <f t="shared" si="8"/>
        <v>883.64619178111923</v>
      </c>
      <c r="J61" s="25">
        <f t="shared" si="8"/>
        <v>890.93580021549951</v>
      </c>
      <c r="K61" s="7"/>
    </row>
    <row r="62" spans="2:11" ht="16.149999999999999" customHeight="1" x14ac:dyDescent="0.45">
      <c r="C62" s="34" t="s">
        <v>69</v>
      </c>
      <c r="D62" s="66" t="s">
        <v>68</v>
      </c>
      <c r="E62" s="45">
        <f>E44/(E11+E12)*E10*100</f>
        <v>724.61738435759014</v>
      </c>
      <c r="F62" s="45">
        <f>F44/(F11+F12)*F10*100</f>
        <v>735.21245100486567</v>
      </c>
      <c r="G62" s="45">
        <f>G44/(G11+G12)*G10*100</f>
        <v>751.98195649790694</v>
      </c>
      <c r="H62" s="45">
        <f>H44/(H11+H12)*H10*100</f>
        <v>759.02863515756735</v>
      </c>
      <c r="I62" s="45">
        <f>I44/(I11+I12)*I10*100</f>
        <v>774.16426187972218</v>
      </c>
      <c r="J62" s="45">
        <f>J44/(J11+J12)*J10*100</f>
        <v>767.90077047035436</v>
      </c>
      <c r="K62" s="7"/>
    </row>
    <row r="63" spans="2:11" ht="16.149999999999999" customHeight="1" x14ac:dyDescent="0.45">
      <c r="E63" s="46"/>
      <c r="F63" s="46"/>
      <c r="G63" s="46"/>
      <c r="H63" s="46"/>
      <c r="I63" s="46"/>
      <c r="J63" s="46"/>
    </row>
    <row r="64" spans="2:11" ht="16.149999999999999" customHeight="1" x14ac:dyDescent="0.45">
      <c r="B64" s="2">
        <f>MAX($B$7:B63)+1</f>
        <v>3</v>
      </c>
      <c r="C64" s="2" t="s">
        <v>9</v>
      </c>
      <c r="D64" s="1"/>
      <c r="E64" s="1"/>
      <c r="F64" s="1"/>
      <c r="G64" s="1"/>
      <c r="H64" s="1"/>
      <c r="I64" s="1"/>
      <c r="J64" s="1"/>
      <c r="K64" s="1"/>
    </row>
    <row r="65" ht="16.149999999999999" customHeight="1" x14ac:dyDescent="0.45"/>
    <row r="66" ht="16.149999999999999" customHeight="1" x14ac:dyDescent="0.45"/>
    <row r="67" ht="16.149999999999999" customHeight="1" x14ac:dyDescent="0.45"/>
    <row r="68" ht="16.149999999999999" customHeight="1" x14ac:dyDescent="0.45"/>
    <row r="69" ht="16.149999999999999" customHeight="1" x14ac:dyDescent="0.45"/>
    <row r="70" ht="16.149999999999999" customHeight="1" x14ac:dyDescent="0.45"/>
    <row r="71" ht="16.149999999999999" customHeight="1" x14ac:dyDescent="0.45"/>
    <row r="72" ht="16.149999999999999" customHeight="1" x14ac:dyDescent="0.45"/>
    <row r="73" ht="16.149999999999999" customHeight="1" x14ac:dyDescent="0.45"/>
    <row r="74" ht="16.149999999999999" customHeight="1" x14ac:dyDescent="0.45"/>
    <row r="75" ht="16.149999999999999" customHeight="1" x14ac:dyDescent="0.45"/>
    <row r="76" ht="16.149999999999999" customHeight="1" x14ac:dyDescent="0.45"/>
    <row r="77" ht="16.149999999999999" customHeight="1" x14ac:dyDescent="0.45"/>
    <row r="78" ht="16.149999999999999" customHeight="1" x14ac:dyDescent="0.45"/>
    <row r="79" ht="16.149999999999999" customHeight="1" x14ac:dyDescent="0.45"/>
    <row r="80" ht="16.149999999999999" customHeight="1" x14ac:dyDescent="0.45"/>
    <row r="81" spans="3:3" ht="16.149999999999999" customHeight="1" x14ac:dyDescent="0.45"/>
    <row r="82" spans="3:3" ht="16.149999999999999" customHeight="1" x14ac:dyDescent="0.45"/>
    <row r="83" spans="3:3" ht="16.149999999999999" customHeight="1" x14ac:dyDescent="0.45">
      <c r="C83" t="s">
        <v>74</v>
      </c>
    </row>
    <row r="84" spans="3:3" ht="16.149999999999999" customHeight="1" x14ac:dyDescent="0.45"/>
    <row r="85" spans="3:3" ht="16.149999999999999" customHeight="1" x14ac:dyDescent="0.45"/>
    <row r="86" spans="3:3" ht="16.149999999999999" customHeight="1" x14ac:dyDescent="0.45"/>
    <row r="87" spans="3:3" ht="16.149999999999999" customHeight="1" x14ac:dyDescent="0.45"/>
    <row r="88" spans="3:3" ht="16.149999999999999" customHeight="1" x14ac:dyDescent="0.45"/>
    <row r="89" spans="3:3" ht="16.149999999999999" customHeight="1" x14ac:dyDescent="0.45"/>
    <row r="90" spans="3:3" ht="16.149999999999999" customHeight="1" x14ac:dyDescent="0.45"/>
    <row r="91" spans="3:3" ht="16.149999999999999" customHeight="1" x14ac:dyDescent="0.45"/>
    <row r="92" spans="3:3" ht="16.149999999999999" customHeight="1" x14ac:dyDescent="0.45"/>
    <row r="93" spans="3:3" ht="16.149999999999999" customHeight="1" x14ac:dyDescent="0.45"/>
    <row r="94" spans="3:3" ht="16.149999999999999" customHeight="1" x14ac:dyDescent="0.45"/>
    <row r="95" spans="3:3" ht="16.149999999999999" customHeight="1" x14ac:dyDescent="0.45"/>
    <row r="96" spans="3:3" ht="16.149999999999999" customHeight="1" x14ac:dyDescent="0.45"/>
    <row r="97" spans="3:3" ht="16.149999999999999" customHeight="1" x14ac:dyDescent="0.45"/>
    <row r="98" spans="3:3" ht="16.149999999999999" customHeight="1" x14ac:dyDescent="0.45"/>
    <row r="99" spans="3:3" ht="16.149999999999999" customHeight="1" x14ac:dyDescent="0.45"/>
    <row r="100" spans="3:3" ht="16.149999999999999" customHeight="1" x14ac:dyDescent="0.45"/>
    <row r="101" spans="3:3" ht="16.149999999999999" customHeight="1" x14ac:dyDescent="0.45"/>
    <row r="102" spans="3:3" ht="16.149999999999999" customHeight="1" x14ac:dyDescent="0.45">
      <c r="C102" t="s">
        <v>76</v>
      </c>
    </row>
    <row r="103" spans="3:3" ht="16.149999999999999" customHeight="1" x14ac:dyDescent="0.45"/>
    <row r="104" spans="3:3" ht="16.149999999999999" customHeight="1" x14ac:dyDescent="0.45"/>
    <row r="105" spans="3:3" ht="16.149999999999999" customHeight="1" x14ac:dyDescent="0.45"/>
    <row r="106" spans="3:3" ht="16.149999999999999" customHeight="1" x14ac:dyDescent="0.45"/>
    <row r="107" spans="3:3" ht="16.149999999999999" customHeight="1" x14ac:dyDescent="0.45"/>
    <row r="108" spans="3:3" ht="16.149999999999999" customHeight="1" x14ac:dyDescent="0.45"/>
    <row r="109" spans="3:3" ht="16.149999999999999" customHeight="1" x14ac:dyDescent="0.45"/>
    <row r="110" spans="3:3" ht="16.149999999999999" customHeight="1" x14ac:dyDescent="0.45"/>
    <row r="111" spans="3:3" ht="16.149999999999999" customHeight="1" x14ac:dyDescent="0.45"/>
    <row r="112" spans="3:3" ht="16.149999999999999" customHeight="1" x14ac:dyDescent="0.45"/>
    <row r="113" spans="3:3" ht="16.149999999999999" customHeight="1" x14ac:dyDescent="0.45"/>
    <row r="114" spans="3:3" ht="16.149999999999999" customHeight="1" x14ac:dyDescent="0.45"/>
    <row r="115" spans="3:3" ht="16.149999999999999" customHeight="1" x14ac:dyDescent="0.45"/>
    <row r="116" spans="3:3" ht="16.149999999999999" customHeight="1" x14ac:dyDescent="0.45"/>
    <row r="117" spans="3:3" ht="16.149999999999999" customHeight="1" x14ac:dyDescent="0.45"/>
    <row r="118" spans="3:3" ht="16.149999999999999" customHeight="1" x14ac:dyDescent="0.45"/>
    <row r="119" spans="3:3" ht="16.149999999999999" customHeight="1" x14ac:dyDescent="0.45"/>
    <row r="120" spans="3:3" ht="16.149999999999999" customHeight="1" x14ac:dyDescent="0.45"/>
    <row r="121" spans="3:3" ht="16.149999999999999" customHeight="1" x14ac:dyDescent="0.45">
      <c r="C121" t="s">
        <v>77</v>
      </c>
    </row>
  </sheetData>
  <phoneticPr fontId="1"/>
  <pageMargins left="0.7" right="0.7" top="0.75" bottom="0.75" header="0.3" footer="0.3"/>
  <pageSetup paperSize="9" orientation="portrait" r:id="rId1"/>
  <ignoredErrors>
    <ignoredError sqref="E33:J33 E32:J32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6106118-2DBD-42AE-92B0-FA7F471C04A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労働生産性!E59:J59</xm:f>
              <xm:sqref>K59</xm:sqref>
            </x14:sparkline>
          </x14:sparklines>
        </x14:sparklineGroup>
        <x14:sparklineGroup displayEmptyCellsAs="gap" high="1" low="1" xr2:uid="{CC876127-616A-40D4-A145-F771940350E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労働生産性!E58:J58</xm:f>
              <xm:sqref>K58</xm:sqref>
            </x14:sparkline>
          </x14:sparklines>
        </x14:sparklineGroup>
        <x14:sparklineGroup displayEmptyCellsAs="gap" high="1" low="1" xr2:uid="{A371B211-38FD-49F6-95D9-2C0BBE0EF45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労働生産性!E60:J60</xm:f>
              <xm:sqref>K60</xm:sqref>
            </x14:sparkline>
          </x14:sparklines>
        </x14:sparklineGroup>
        <x14:sparklineGroup displayEmptyCellsAs="gap" high="1" low="1" xr2:uid="{42C625A8-8EAD-417A-9211-EFDD9B04776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労働生産性!E62:J62</xm:f>
              <xm:sqref>K62</xm:sqref>
            </x14:sparkline>
          </x14:sparklines>
        </x14:sparklineGroup>
        <x14:sparklineGroup displayEmptyCellsAs="gap" high="1" low="1" xr2:uid="{2F209198-0FD1-42F8-BF33-4646F24BC36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労働生産性!E57:J57</xm:f>
              <xm:sqref>K57</xm:sqref>
            </x14:sparkline>
          </x14:sparklines>
        </x14:sparklineGroup>
        <x14:sparklineGroup displayEmptyCellsAs="gap" high="1" low="1" xr2:uid="{A45B8944-4925-4B46-A6B9-A22E3F4A782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労働生産性!E61:J61</xm:f>
              <xm:sqref>K61</xm:sqref>
            </x14:sparkline>
          </x14:sparklines>
        </x14:sparklineGroup>
        <x14:sparklineGroup displayEmptyCellsAs="gap" high="1" low="1" xr2:uid="{32D2CE40-FDFB-4398-BCCF-441640C0428A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労働生産性!E52:J52</xm:f>
              <xm:sqref>K52</xm:sqref>
            </x14:sparkline>
          </x14:sparklines>
        </x14:sparklineGroup>
        <x14:sparklineGroup displayEmptyCellsAs="gap" high="1" low="1" xr2:uid="{88626562-8F5E-41C8-A5B0-82475FCEB43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労働生産性!E55:J55</xm:f>
              <xm:sqref>K55</xm:sqref>
            </x14:sparkline>
          </x14:sparklines>
        </x14:sparklineGroup>
        <x14:sparklineGroup displayEmptyCellsAs="gap" high="1" low="1" xr2:uid="{B7FDDE26-2358-422E-90A0-65F88839DCC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労働生産性!E54:J54</xm:f>
              <xm:sqref>K54</xm:sqref>
            </x14:sparkline>
          </x14:sparklines>
        </x14:sparklineGroup>
        <x14:sparklineGroup displayEmptyCellsAs="gap" high="1" low="1" xr2:uid="{0EE42B4A-76C1-4854-B19E-BEF8329226A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労働生産性!E42:J42</xm:f>
              <xm:sqref>K42</xm:sqref>
            </x14:sparkline>
          </x14:sparklines>
        </x14:sparklineGroup>
        <x14:sparklineGroup displayEmptyCellsAs="gap" high="1" low="1" xr2:uid="{F7FD6633-3426-4ED4-8ED9-468EF343EE18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労働生産性!E45:J45</xm:f>
              <xm:sqref>K45</xm:sqref>
            </x14:sparkline>
          </x14:sparklines>
        </x14:sparklineGroup>
        <x14:sparklineGroup displayEmptyCellsAs="gap" high="1" low="1" xr2:uid="{E8B2AE2A-1785-483B-8A7F-8E222C7EB00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労働生産性!E51:J51</xm:f>
              <xm:sqref>K51</xm:sqref>
            </x14:sparkline>
          </x14:sparklines>
        </x14:sparklineGroup>
        <x14:sparklineGroup displayEmptyCellsAs="gap" high="1" low="1" xr2:uid="{8759AD48-7FC0-4235-9E07-9272461F425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労働生産性!E43:J43</xm:f>
              <xm:sqref>K43</xm:sqref>
            </x14:sparkline>
          </x14:sparklines>
        </x14:sparklineGroup>
        <x14:sparklineGroup displayEmptyCellsAs="gap" high="1" low="1" xr2:uid="{2ED9D247-094A-4608-B0A6-008C1681227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労働生産性!E48:J48</xm:f>
              <xm:sqref>K48</xm:sqref>
            </x14:sparkline>
          </x14:sparklines>
        </x14:sparklineGroup>
        <x14:sparklineGroup displayEmptyCellsAs="gap" high="1" low="1" xr2:uid="{370A1514-76F6-46B8-9DCD-6639DD29FB8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労働生産性!E46:J46</xm:f>
              <xm:sqref>K46</xm:sqref>
            </x14:sparkline>
          </x14:sparklines>
        </x14:sparklineGroup>
        <x14:sparklineGroup displayEmptyCellsAs="gap" high="1" low="1" xr2:uid="{834DC09B-790D-4919-B4A4-6D6EE01232E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労働生産性!E47:J47</xm:f>
              <xm:sqref>K47</xm:sqref>
            </x14:sparkline>
          </x14:sparklines>
        </x14:sparklineGroup>
        <x14:sparklineGroup displayEmptyCellsAs="gap" high="1" low="1" xr2:uid="{2ED04642-C2C8-471C-AEAE-6F20B12F058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労働生産性!E44:J44</xm:f>
              <xm:sqref>K44</xm:sqref>
            </x14:sparkline>
          </x14:sparklines>
        </x14:sparklineGroup>
        <x14:sparklineGroup displayEmptyCellsAs="gap" high="1" low="1" xr2:uid="{4C08696D-ED6C-489D-9D59-BAD1075C7781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労働生産性!E50:J50</xm:f>
              <xm:sqref>K50</xm:sqref>
            </x14:sparkline>
          </x14:sparklines>
        </x14:sparklineGroup>
        <x14:sparklineGroup displayEmptyCellsAs="gap" high="1" low="1" xr2:uid="{BDEA984F-6652-4E9F-8224-2B477F69A45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労働生産性!E49:J49</xm:f>
              <xm:sqref>K49</xm:sqref>
            </x14:sparkline>
          </x14:sparklines>
        </x14:sparklineGroup>
        <x14:sparklineGroup displayEmptyCellsAs="gap" high="1" low="1" xr2:uid="{51CEF455-7847-4FAF-A6E4-3B4883A7CB56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労働生産性!E53:J53</xm:f>
              <xm:sqref>K53</xm:sqref>
            </x14:sparkline>
          </x14:sparklines>
        </x14:sparklineGroup>
        <x14:sparklineGroup displayEmptyCellsAs="gap" high="1" low="1" xr2:uid="{DDF4FFBB-A120-4235-9D6A-901C57F5B53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労働生産性!E56:J56</xm:f>
              <xm:sqref>K56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労働生産性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2020-07-12T04:28:23Z</dcterms:created>
  <dcterms:modified xsi:type="dcterms:W3CDTF">2020-08-04T07:21:58Z</dcterms:modified>
  <cp:category/>
  <cp:contentStatus/>
</cp:coreProperties>
</file>