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filterPrivacy="1"/>
  <xr:revisionPtr revIDLastSave="3" documentId="8_{7CBFD4E3-10C8-4045-8FAA-3D0C64017810}" xr6:coauthVersionLast="46" xr6:coauthVersionMax="46" xr10:uidLastSave="{D9FE2306-4707-4035-8B64-6D0B44919B75}"/>
  <bookViews>
    <workbookView xWindow="-98" yWindow="-98" windowWidth="20715" windowHeight="13276" tabRatio="877" xr2:uid="{00000000-000D-0000-FFFF-FFFF00000000}"/>
  </bookViews>
  <sheets>
    <sheet name="公共分配率" sheetId="7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72" l="1"/>
  <c r="G22" i="72"/>
  <c r="H22" i="72"/>
  <c r="I22" i="72"/>
  <c r="J22" i="72"/>
  <c r="E22" i="72"/>
  <c r="E21" i="72"/>
  <c r="F21" i="72"/>
  <c r="G21" i="72"/>
  <c r="H21" i="72"/>
  <c r="I21" i="72"/>
  <c r="J21" i="72"/>
  <c r="E20" i="72"/>
  <c r="F20" i="72"/>
  <c r="G20" i="72"/>
  <c r="H20" i="72"/>
  <c r="I20" i="72"/>
  <c r="J20" i="72"/>
  <c r="J19" i="72"/>
  <c r="I19" i="72"/>
  <c r="H19" i="72"/>
  <c r="G19" i="72"/>
  <c r="F19" i="72"/>
  <c r="E19" i="72"/>
  <c r="B17" i="72"/>
  <c r="B24" i="72" s="1"/>
</calcChain>
</file>

<file path=xl/sharedStrings.xml><?xml version="1.0" encoding="utf-8"?>
<sst xmlns="http://schemas.openxmlformats.org/spreadsheetml/2006/main" count="31" uniqueCount="24">
  <si>
    <t>経営分析</t>
    <rPh sb="0" eb="2">
      <t>ケイエイ</t>
    </rPh>
    <rPh sb="2" eb="4">
      <t>ブンセキ</t>
    </rPh>
    <phoneticPr fontId="1"/>
  </si>
  <si>
    <t>百万円</t>
    <rPh sb="0" eb="3">
      <t>ヒャクマンエン</t>
    </rPh>
    <phoneticPr fontId="1"/>
  </si>
  <si>
    <t>入力</t>
    <rPh sb="0" eb="2">
      <t>ニュウリョク</t>
    </rPh>
    <phoneticPr fontId="1"/>
  </si>
  <si>
    <t>期間</t>
    <rPh sb="0" eb="2">
      <t>キカン</t>
    </rPh>
    <phoneticPr fontId="1"/>
  </si>
  <si>
    <t>年度</t>
    <rPh sb="0" eb="2">
      <t>ネンド</t>
    </rPh>
    <phoneticPr fontId="1"/>
  </si>
  <si>
    <t>FY16</t>
  </si>
  <si>
    <t>FY17</t>
  </si>
  <si>
    <t>FY19</t>
    <phoneticPr fontId="1"/>
  </si>
  <si>
    <t>グラフ元</t>
    <rPh sb="3" eb="4">
      <t>モト</t>
    </rPh>
    <phoneticPr fontId="1"/>
  </si>
  <si>
    <t>グラフ</t>
    <phoneticPr fontId="1"/>
  </si>
  <si>
    <t>単位変更（百分率）</t>
    <rPh sb="0" eb="2">
      <t>タンイ</t>
    </rPh>
    <rPh sb="2" eb="4">
      <t>ヘンコウ</t>
    </rPh>
    <rPh sb="5" eb="8">
      <t>ヒャクブンリツ</t>
    </rPh>
    <phoneticPr fontId="1"/>
  </si>
  <si>
    <t>サンプル_法人企業統計（金融業、保険業以外の業種）</t>
    <rPh sb="5" eb="7">
      <t>ホウジン</t>
    </rPh>
    <rPh sb="7" eb="9">
      <t>キギョウ</t>
    </rPh>
    <rPh sb="9" eb="11">
      <t>トウケイ</t>
    </rPh>
    <phoneticPr fontId="1"/>
  </si>
  <si>
    <t>FY14</t>
    <phoneticPr fontId="1"/>
  </si>
  <si>
    <t>FY15</t>
    <phoneticPr fontId="1"/>
  </si>
  <si>
    <t>付加価値</t>
    <rPh sb="0" eb="4">
      <t>フカカチ</t>
    </rPh>
    <phoneticPr fontId="1"/>
  </si>
  <si>
    <t>FY18</t>
  </si>
  <si>
    <t>%</t>
  </si>
  <si>
    <t>内部留保</t>
    <rPh sb="0" eb="4">
      <t>ナイブリュウホ</t>
    </rPh>
    <phoneticPr fontId="1"/>
  </si>
  <si>
    <t>配当金</t>
    <rPh sb="0" eb="2">
      <t>ハイトウ</t>
    </rPh>
    <rPh sb="2" eb="3">
      <t>キン</t>
    </rPh>
    <phoneticPr fontId="1"/>
  </si>
  <si>
    <t>租税公課</t>
    <rPh sb="0" eb="4">
      <t>ソゼイコウカ</t>
    </rPh>
    <phoneticPr fontId="1"/>
  </si>
  <si>
    <t>公共分配率</t>
    <rPh sb="0" eb="2">
      <t>コウキョウ</t>
    </rPh>
    <rPh sb="2" eb="4">
      <t>ブンパイ</t>
    </rPh>
    <rPh sb="4" eb="5">
      <t>リツ</t>
    </rPh>
    <phoneticPr fontId="1"/>
  </si>
  <si>
    <t>税負担率</t>
    <rPh sb="0" eb="4">
      <t>ゼイフタンリツ</t>
    </rPh>
    <phoneticPr fontId="1"/>
  </si>
  <si>
    <t>税前利益比率</t>
    <rPh sb="0" eb="2">
      <t>ゼイマエ</t>
    </rPh>
    <rPh sb="2" eb="4">
      <t>リエキ</t>
    </rPh>
    <rPh sb="4" eb="6">
      <t>ヒリツ</t>
    </rPh>
    <phoneticPr fontId="1"/>
  </si>
  <si>
    <t>※ 公共分配率 = 税負担率 × 税前利益比率</t>
    <rPh sb="2" eb="4">
      <t>コウキョウ</t>
    </rPh>
    <rPh sb="4" eb="7">
      <t>ブンパイリツ</t>
    </rPh>
    <rPh sb="10" eb="14">
      <t>ゼイフタンリツ</t>
    </rPh>
    <rPh sb="17" eb="18">
      <t>ゼイ</t>
    </rPh>
    <rPh sb="18" eb="21">
      <t>マエリエキ</t>
    </rPh>
    <rPh sb="21" eb="23">
      <t>ヒリツ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</si>
</sst>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#,##0.0;[Red]\-#,##0.0"/>
    <numFmt numFmtId="178" formatCode="0_ "/>
    <numFmt numFmtId="180" formatCode="#,##0.000;[Red]\-#,##0.000"/>
  </numFmts>
  <fonts count="12" x14ac:knownFonts="1">
    <font>
      <sz val="11"/>
      <color theme="1"/>
      <name val="Meiryo UI"/>
      <family val="2"/>
      <scheme val="minor"/>
    </font>
    <font>
      <sz val="6"/>
      <name val="Meiryo UI"/>
      <family val="3"/>
      <charset val="128"/>
      <scheme val="minor"/>
    </font>
    <font>
      <sz val="11"/>
      <color theme="1"/>
      <name val="Meiryo UI"/>
      <family val="2"/>
      <scheme val="minor"/>
    </font>
    <font>
      <sz val="11"/>
      <color theme="0"/>
      <name val="Meiryo UI"/>
      <family val="2"/>
      <scheme val="minor"/>
    </font>
    <font>
      <sz val="11"/>
      <color theme="4"/>
      <name val="Meiryo UI"/>
      <family val="2"/>
      <scheme val="minor"/>
    </font>
    <font>
      <sz val="11"/>
      <color theme="4"/>
      <name val="Meiryo UI"/>
      <family val="3"/>
      <charset val="128"/>
      <scheme val="minor"/>
    </font>
    <font>
      <sz val="10"/>
      <color theme="1"/>
      <name val="Meiryo UI"/>
      <family val="2"/>
      <scheme val="minor"/>
    </font>
    <font>
      <sz val="9"/>
      <color theme="1"/>
      <name val="Meiryo UI"/>
      <family val="2"/>
      <scheme val="minor"/>
    </font>
    <font>
      <sz val="10"/>
      <color theme="1"/>
      <name val="Meiryo UI"/>
      <family val="3"/>
      <charset val="128"/>
      <scheme val="minor"/>
    </font>
    <font>
      <sz val="9"/>
      <color theme="4"/>
      <name val="Meiryo UI"/>
      <family val="3"/>
      <charset val="128"/>
      <scheme val="minor"/>
    </font>
    <font>
      <sz val="10"/>
      <color theme="4"/>
      <name val="Meiryo UI"/>
      <family val="3"/>
      <charset val="128"/>
      <scheme val="minor"/>
    </font>
    <font>
      <sz val="9"/>
      <color theme="1"/>
      <name val="Meiryo UI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39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0" borderId="11" xfId="0" applyBorder="1"/>
    <xf numFmtId="0" fontId="0" fillId="0" borderId="11" xfId="0" applyBorder="1" applyAlignment="1">
      <alignment horizontal="right"/>
    </xf>
    <xf numFmtId="178" fontId="0" fillId="0" borderId="0" xfId="0" applyNumberFormat="1" applyBorder="1"/>
    <xf numFmtId="0" fontId="0" fillId="0" borderId="0" xfId="0" applyFill="1"/>
    <xf numFmtId="180" fontId="0" fillId="0" borderId="0" xfId="1" applyNumberFormat="1" applyFont="1" applyAlignment="1"/>
    <xf numFmtId="180" fontId="0" fillId="2" borderId="0" xfId="1" applyNumberFormat="1" applyFont="1" applyFill="1" applyAlignment="1"/>
    <xf numFmtId="3" fontId="5" fillId="0" borderId="0" xfId="1" applyNumberFormat="1" applyFont="1" applyFill="1" applyBorder="1" applyAlignment="1"/>
    <xf numFmtId="3" fontId="5" fillId="3" borderId="13" xfId="1" applyNumberFormat="1" applyFont="1" applyFill="1" applyBorder="1" applyAlignment="1"/>
    <xf numFmtId="0" fontId="0" fillId="0" borderId="0" xfId="0" applyFill="1" applyAlignment="1">
      <alignment horizontal="right"/>
    </xf>
    <xf numFmtId="9" fontId="5" fillId="0" borderId="0" xfId="2" applyFont="1" applyFill="1" applyBorder="1" applyAlignment="1">
      <alignment wrapText="1"/>
    </xf>
    <xf numFmtId="9" fontId="5" fillId="0" borderId="0" xfId="2" applyFont="1" applyFill="1" applyBorder="1" applyAlignment="1"/>
    <xf numFmtId="10" fontId="5" fillId="0" borderId="0" xfId="2" applyNumberFormat="1" applyFont="1" applyFill="1" applyBorder="1" applyAlignment="1">
      <alignment wrapText="1"/>
    </xf>
    <xf numFmtId="0" fontId="7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178" fontId="0" fillId="0" borderId="10" xfId="0" applyNumberFormat="1" applyBorder="1" applyAlignment="1">
      <alignment horizontal="center"/>
    </xf>
    <xf numFmtId="38" fontId="9" fillId="3" borderId="5" xfId="1" applyFont="1" applyFill="1" applyBorder="1" applyAlignment="1"/>
    <xf numFmtId="38" fontId="9" fillId="3" borderId="1" xfId="1" applyFont="1" applyFill="1" applyBorder="1" applyAlignment="1"/>
    <xf numFmtId="38" fontId="9" fillId="3" borderId="6" xfId="1" applyFont="1" applyFill="1" applyBorder="1" applyAlignment="1"/>
    <xf numFmtId="177" fontId="0" fillId="0" borderId="12" xfId="1" applyNumberFormat="1" applyFont="1" applyBorder="1" applyAlignment="1"/>
    <xf numFmtId="178" fontId="4" fillId="3" borderId="2" xfId="0" applyNumberFormat="1" applyFont="1" applyFill="1" applyBorder="1" applyAlignment="1">
      <alignment horizontal="left"/>
    </xf>
    <xf numFmtId="178" fontId="4" fillId="3" borderId="3" xfId="0" applyNumberFormat="1" applyFont="1" applyFill="1" applyBorder="1" applyAlignment="1">
      <alignment horizontal="left"/>
    </xf>
    <xf numFmtId="178" fontId="4" fillId="3" borderId="4" xfId="0" applyNumberFormat="1" applyFont="1" applyFill="1" applyBorder="1" applyAlignment="1">
      <alignment horizontal="left"/>
    </xf>
    <xf numFmtId="177" fontId="0" fillId="0" borderId="11" xfId="1" applyNumberFormat="1" applyFont="1" applyBorder="1" applyAlignment="1"/>
    <xf numFmtId="0" fontId="7" fillId="0" borderId="14" xfId="0" applyFont="1" applyFill="1" applyBorder="1" applyAlignment="1">
      <alignment horizontal="right"/>
    </xf>
    <xf numFmtId="0" fontId="8" fillId="0" borderId="0" xfId="0" applyFont="1"/>
    <xf numFmtId="0" fontId="7" fillId="0" borderId="15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11" fillId="0" borderId="12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38" fontId="10" fillId="3" borderId="5" xfId="1" applyFont="1" applyFill="1" applyBorder="1" applyAlignment="1"/>
    <xf numFmtId="38" fontId="10" fillId="3" borderId="1" xfId="1" applyFont="1" applyFill="1" applyBorder="1" applyAlignment="1"/>
    <xf numFmtId="38" fontId="10" fillId="3" borderId="6" xfId="1" applyFont="1" applyFill="1" applyBorder="1" applyAlignment="1"/>
    <xf numFmtId="38" fontId="10" fillId="3" borderId="7" xfId="1" applyFont="1" applyFill="1" applyBorder="1" applyAlignment="1"/>
    <xf numFmtId="38" fontId="10" fillId="3" borderId="8" xfId="1" applyFont="1" applyFill="1" applyBorder="1" applyAlignment="1"/>
    <xf numFmtId="38" fontId="10" fillId="3" borderId="9" xfId="1" applyFont="1" applyFill="1" applyBorder="1" applyAlignment="1"/>
    <xf numFmtId="177" fontId="0" fillId="0" borderId="0" xfId="1" applyNumberFormat="1" applyFont="1" applyAlignment="1"/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公共分配率</a:t>
            </a:r>
            <a:endParaRPr lang="en-US" alt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453070175438595E-2"/>
          <c:y val="0.13920611111111109"/>
          <c:w val="0.86722880116959067"/>
          <c:h val="0.63205416666666669"/>
        </c:manualLayout>
      </c:layout>
      <c:lineChart>
        <c:grouping val="standard"/>
        <c:varyColors val="0"/>
        <c:ser>
          <c:idx val="2"/>
          <c:order val="2"/>
          <c:tx>
            <c:strRef>
              <c:f>公共分配率!$C$20:$D$20</c:f>
              <c:strCache>
                <c:ptCount val="2"/>
                <c:pt idx="0">
                  <c:v>公共分配率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公共分配率!$E$19:$J$19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公共分配率!$E$20:$J$20</c:f>
              <c:numCache>
                <c:formatCode>#,##0.0;[Red]\-#,##0.0</c:formatCode>
                <c:ptCount val="6"/>
                <c:pt idx="0">
                  <c:v>3.3035216445780611</c:v>
                </c:pt>
                <c:pt idx="1">
                  <c:v>3.6028896477952319</c:v>
                </c:pt>
                <c:pt idx="2">
                  <c:v>3.685818450999073</c:v>
                </c:pt>
                <c:pt idx="3">
                  <c:v>3.2622966930539068</c:v>
                </c:pt>
                <c:pt idx="4">
                  <c:v>3.4436093513938837</c:v>
                </c:pt>
                <c:pt idx="5">
                  <c:v>3.6059455895828685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0AAC-4BE9-9F81-F80E07336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520368"/>
        <c:axId val="760970912"/>
      </c:lineChart>
      <c:lineChart>
        <c:grouping val="standard"/>
        <c:varyColors val="0"/>
        <c:ser>
          <c:idx val="12"/>
          <c:order val="0"/>
          <c:tx>
            <c:strRef>
              <c:f>公共分配率!$C$21:$D$21</c:f>
              <c:strCache>
                <c:ptCount val="2"/>
                <c:pt idx="0">
                  <c:v>税負担率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公共分配率!$E$19:$J$19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公共分配率!$E$21:$J$21</c:f>
              <c:numCache>
                <c:formatCode>#,##0.0;[Red]\-#,##0.0</c:formatCode>
                <c:ptCount val="6"/>
                <c:pt idx="0">
                  <c:v>18.548270352287133</c:v>
                </c:pt>
                <c:pt idx="1">
                  <c:v>20.18802847987369</c:v>
                </c:pt>
                <c:pt idx="2">
                  <c:v>18.125746970597415</c:v>
                </c:pt>
                <c:pt idx="3">
                  <c:v>14.194655793063021</c:v>
                </c:pt>
                <c:pt idx="4">
                  <c:v>14.863579051632458</c:v>
                </c:pt>
                <c:pt idx="5">
                  <c:v>19.11489044111114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AC-4BE9-9F81-F80E07336FA8}"/>
            </c:ext>
          </c:extLst>
        </c:ser>
        <c:ser>
          <c:idx val="0"/>
          <c:order val="1"/>
          <c:tx>
            <c:strRef>
              <c:f>公共分配率!$C$22:$D$22</c:f>
              <c:strCache>
                <c:ptCount val="2"/>
                <c:pt idx="0">
                  <c:v>税前利益比率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公共分配率!$E$19:$J$19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公共分配率!$E$22:$J$22</c:f>
              <c:numCache>
                <c:formatCode>#,##0.0;[Red]\-#,##0.0</c:formatCode>
                <c:ptCount val="6"/>
                <c:pt idx="0">
                  <c:v>17.810402705127238</c:v>
                </c:pt>
                <c:pt idx="1">
                  <c:v>17.846664182127082</c:v>
                </c:pt>
                <c:pt idx="2">
                  <c:v>20.334712036850149</c:v>
                </c:pt>
                <c:pt idx="3">
                  <c:v>22.982569923591967</c:v>
                </c:pt>
                <c:pt idx="4">
                  <c:v>23.16810331772464</c:v>
                </c:pt>
                <c:pt idx="5">
                  <c:v>18.864589366556977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AC-4BE9-9F81-F80E07336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696895"/>
        <c:axId val="436718111"/>
      </c:lineChart>
      <c:catAx>
        <c:axId val="167752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0970912"/>
        <c:crosses val="autoZero"/>
        <c:auto val="1"/>
        <c:lblAlgn val="ctr"/>
        <c:lblOffset val="100"/>
        <c:noMultiLvlLbl val="0"/>
      </c:catAx>
      <c:valAx>
        <c:axId val="760970912"/>
        <c:scaling>
          <c:orientation val="minMax"/>
          <c:max val="4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ja-JP" altLang="en-US" sz="900">
                    <a:latin typeface="+mj-lt"/>
                  </a:rPr>
                  <a:t>（公共分配率：％）</a:t>
                </a:r>
              </a:p>
            </c:rich>
          </c:tx>
          <c:layout>
            <c:manualLayout>
              <c:xMode val="edge"/>
              <c:yMode val="edge"/>
              <c:x val="7.4269005847953217E-3"/>
              <c:y val="1.763888888888888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j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_);[Red]\(#,##0.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77520368"/>
        <c:crosses val="autoZero"/>
        <c:crossBetween val="between"/>
        <c:majorUnit val="0.2"/>
      </c:valAx>
      <c:valAx>
        <c:axId val="436718111"/>
        <c:scaling>
          <c:orientation val="minMax"/>
          <c:min val="14"/>
        </c:scaling>
        <c:delete val="0"/>
        <c:axPos val="r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900"/>
                  <a:t>（％）</a:t>
                </a:r>
              </a:p>
            </c:rich>
          </c:tx>
          <c:layout>
            <c:manualLayout>
              <c:xMode val="edge"/>
              <c:yMode val="edge"/>
              <c:x val="0.93315789473684208"/>
              <c:y val="2.570861111111111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;[Red]\-#,##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6696895"/>
        <c:crosses val="max"/>
        <c:crossBetween val="between"/>
        <c:majorUnit val="2"/>
      </c:valAx>
      <c:catAx>
        <c:axId val="43669689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6718111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2635964912280693E-2"/>
          <c:y val="0.86366559342622395"/>
          <c:w val="0.73860526315789476"/>
          <c:h val="6.55213888888888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2379</xdr:colOff>
      <xdr:row>24</xdr:row>
      <xdr:rowOff>57147</xdr:rowOff>
    </xdr:from>
    <xdr:to>
      <xdr:col>10</xdr:col>
      <xdr:colOff>374904</xdr:colOff>
      <xdr:row>41</xdr:row>
      <xdr:rowOff>175760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D898BD0-E787-4C8D-AE13-71AAA5386C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40909-4E9F-4C7A-97B8-FC3A05AB849B}">
  <dimension ref="A1:M43"/>
  <sheetViews>
    <sheetView showGridLines="0" tabSelected="1" workbookViewId="0"/>
  </sheetViews>
  <sheetFormatPr defaultColWidth="0" defaultRowHeight="16.149999999999999" customHeight="1" zeroHeight="1" x14ac:dyDescent="0.45"/>
  <cols>
    <col min="1" max="2" width="0.77734375" customWidth="1"/>
    <col min="3" max="3" width="10.5546875" customWidth="1"/>
    <col min="4" max="4" width="5.5546875" customWidth="1"/>
    <col min="5" max="10" width="9.88671875" customWidth="1"/>
    <col min="11" max="11" width="5.77734375" customWidth="1"/>
    <col min="12" max="13" width="9.109375" hidden="1" customWidth="1"/>
    <col min="14" max="16384" width="8.88671875" hidden="1"/>
  </cols>
  <sheetData>
    <row r="1" spans="1:11" s="1" customFormat="1" ht="15" x14ac:dyDescent="0.45">
      <c r="A1" s="1" t="s">
        <v>0</v>
      </c>
    </row>
    <row r="2" spans="1:11" s="1" customFormat="1" ht="15" x14ac:dyDescent="0.45">
      <c r="A2" s="1" t="s">
        <v>20</v>
      </c>
    </row>
    <row r="3" spans="1:11" s="1" customFormat="1" ht="15" x14ac:dyDescent="0.45">
      <c r="A3" s="1" t="s">
        <v>11</v>
      </c>
    </row>
    <row r="4" spans="1:11" s="1" customFormat="1" ht="15" x14ac:dyDescent="0.45">
      <c r="A4" s="1" t="s">
        <v>1</v>
      </c>
    </row>
    <row r="5" spans="1:11" ht="15" customHeight="1" x14ac:dyDescent="0.45"/>
    <row r="6" spans="1:11" ht="5.0999999999999996" customHeight="1" x14ac:dyDescent="0.45"/>
    <row r="7" spans="1:11" ht="16.149999999999999" customHeight="1" x14ac:dyDescent="0.45">
      <c r="B7" s="2">
        <v>1</v>
      </c>
      <c r="C7" s="2" t="s">
        <v>2</v>
      </c>
      <c r="D7" s="1"/>
      <c r="E7" s="1"/>
      <c r="F7" s="1"/>
      <c r="G7" s="1"/>
      <c r="H7" s="1"/>
      <c r="I7" s="1"/>
      <c r="J7" s="1"/>
      <c r="K7" s="1"/>
    </row>
    <row r="8" spans="1:11" ht="16.149999999999999" customHeight="1" thickBot="1" x14ac:dyDescent="0.5"/>
    <row r="9" spans="1:11" ht="16.149999999999999" customHeight="1" x14ac:dyDescent="0.45">
      <c r="C9" t="s">
        <v>3</v>
      </c>
      <c r="D9" t="s">
        <v>4</v>
      </c>
      <c r="E9" s="22" t="s">
        <v>12</v>
      </c>
      <c r="F9" s="23" t="s">
        <v>13</v>
      </c>
      <c r="G9" s="23" t="s">
        <v>5</v>
      </c>
      <c r="H9" s="23" t="s">
        <v>6</v>
      </c>
      <c r="I9" s="23" t="s">
        <v>15</v>
      </c>
      <c r="J9" s="24" t="s">
        <v>7</v>
      </c>
    </row>
    <row r="10" spans="1:11" ht="16.149999999999999" customHeight="1" x14ac:dyDescent="0.45">
      <c r="C10" t="s">
        <v>14</v>
      </c>
      <c r="D10" s="27" t="s">
        <v>1</v>
      </c>
      <c r="E10" s="18">
        <v>284762354</v>
      </c>
      <c r="F10" s="19">
        <v>293682850</v>
      </c>
      <c r="G10" s="19">
        <v>298797381</v>
      </c>
      <c r="H10" s="19">
        <v>311713034</v>
      </c>
      <c r="I10" s="19">
        <v>314482187</v>
      </c>
      <c r="J10" s="20">
        <v>294672139</v>
      </c>
    </row>
    <row r="11" spans="1:11" ht="16.149999999999999" customHeight="1" x14ac:dyDescent="0.45">
      <c r="C11" s="29" t="s">
        <v>19</v>
      </c>
      <c r="D11" s="27" t="s">
        <v>1</v>
      </c>
      <c r="E11" s="32">
        <v>9407186</v>
      </c>
      <c r="F11" s="33">
        <v>10581069</v>
      </c>
      <c r="G11" s="33">
        <v>11013129</v>
      </c>
      <c r="H11" s="33">
        <v>10169004</v>
      </c>
      <c r="I11" s="33">
        <v>10829538</v>
      </c>
      <c r="J11" s="34">
        <v>10625717</v>
      </c>
    </row>
    <row r="12" spans="1:11" ht="16.149999999999999" customHeight="1" x14ac:dyDescent="0.45">
      <c r="C12" s="29" t="s">
        <v>18</v>
      </c>
      <c r="D12" s="27" t="s">
        <v>1</v>
      </c>
      <c r="E12" s="32">
        <v>16883323</v>
      </c>
      <c r="F12" s="33">
        <v>22210557</v>
      </c>
      <c r="G12" s="33">
        <v>20080182</v>
      </c>
      <c r="H12" s="33">
        <v>23318173</v>
      </c>
      <c r="I12" s="33">
        <v>26206833</v>
      </c>
      <c r="J12" s="34">
        <v>24395102</v>
      </c>
    </row>
    <row r="13" spans="1:11" ht="16.149999999999999" customHeight="1" thickBot="1" x14ac:dyDescent="0.5">
      <c r="C13" s="29" t="s">
        <v>17</v>
      </c>
      <c r="D13" s="27" t="s">
        <v>1</v>
      </c>
      <c r="E13" s="35">
        <v>24426813</v>
      </c>
      <c r="F13" s="36">
        <v>19620966</v>
      </c>
      <c r="G13" s="36">
        <v>29666276</v>
      </c>
      <c r="H13" s="36">
        <v>38152489</v>
      </c>
      <c r="I13" s="36">
        <v>35823187</v>
      </c>
      <c r="J13" s="37">
        <v>20567870</v>
      </c>
    </row>
    <row r="14" spans="1:11" s="6" customFormat="1" ht="16.149999999999999" customHeight="1" thickBot="1" x14ac:dyDescent="0.5">
      <c r="E14" s="9"/>
      <c r="F14" s="9"/>
      <c r="G14" s="12"/>
      <c r="H14" s="13"/>
      <c r="I14" s="14"/>
      <c r="J14" s="9"/>
    </row>
    <row r="15" spans="1:11" s="6" customFormat="1" ht="16.149999999999999" customHeight="1" thickBot="1" x14ac:dyDescent="0.5">
      <c r="D15" s="11" t="s">
        <v>10</v>
      </c>
      <c r="E15" s="10">
        <v>100</v>
      </c>
      <c r="F15" s="9"/>
      <c r="G15" s="12"/>
      <c r="H15" s="13"/>
      <c r="I15" s="14"/>
      <c r="J15" s="9"/>
    </row>
    <row r="16" spans="1:11" s="6" customFormat="1" ht="16.149999999999999" customHeight="1" x14ac:dyDescent="0.45">
      <c r="E16" s="9"/>
      <c r="F16" s="9"/>
      <c r="G16" s="12"/>
      <c r="H16" s="13"/>
      <c r="I16" s="14"/>
      <c r="J16" s="9"/>
    </row>
    <row r="17" spans="2:11" ht="16.149999999999999" customHeight="1" x14ac:dyDescent="0.45">
      <c r="B17" s="2">
        <f>MAX($B$7:B14)+1</f>
        <v>2</v>
      </c>
      <c r="C17" s="2" t="s">
        <v>8</v>
      </c>
      <c r="D17" s="1"/>
      <c r="E17" s="1"/>
      <c r="F17" s="8"/>
      <c r="G17" s="8"/>
      <c r="H17" s="8"/>
      <c r="I17" s="8"/>
      <c r="J17" s="8"/>
      <c r="K17" s="1"/>
    </row>
    <row r="18" spans="2:11" ht="16.149999999999999" customHeight="1" x14ac:dyDescent="0.45">
      <c r="F18" s="7"/>
      <c r="G18" s="7"/>
      <c r="H18" s="7"/>
      <c r="I18" s="7"/>
      <c r="J18" s="7"/>
    </row>
    <row r="19" spans="2:11" ht="16.149999999999999" customHeight="1" x14ac:dyDescent="0.45">
      <c r="C19" s="3"/>
      <c r="D19" s="4"/>
      <c r="E19" s="17" t="str">
        <f>E9</f>
        <v>FY14</v>
      </c>
      <c r="F19" s="17" t="str">
        <f>F9</f>
        <v>FY15</v>
      </c>
      <c r="G19" s="17" t="str">
        <f>G9</f>
        <v>FY16</v>
      </c>
      <c r="H19" s="17" t="str">
        <f>H9</f>
        <v>FY17</v>
      </c>
      <c r="I19" s="17" t="str">
        <f>I9</f>
        <v>FY18</v>
      </c>
      <c r="J19" s="17" t="str">
        <f>J9</f>
        <v>FY19</v>
      </c>
      <c r="K19" s="5"/>
    </row>
    <row r="20" spans="2:11" ht="16.149999999999999" customHeight="1" x14ac:dyDescent="0.45">
      <c r="C20" s="16" t="s">
        <v>20</v>
      </c>
      <c r="D20" s="15" t="s">
        <v>16</v>
      </c>
      <c r="E20" s="21">
        <f>E11/E10*$E$15</f>
        <v>3.3035216445780611</v>
      </c>
      <c r="F20" s="21">
        <f t="shared" ref="F20:J20" si="0">F11/F10*$E$15</f>
        <v>3.6028896477952319</v>
      </c>
      <c r="G20" s="21">
        <f t="shared" si="0"/>
        <v>3.685818450999073</v>
      </c>
      <c r="H20" s="21">
        <f t="shared" si="0"/>
        <v>3.2622966930539068</v>
      </c>
      <c r="I20" s="21">
        <f t="shared" si="0"/>
        <v>3.4436093513938837</v>
      </c>
      <c r="J20" s="21">
        <f t="shared" si="0"/>
        <v>3.6059455895828685</v>
      </c>
      <c r="K20" s="5"/>
    </row>
    <row r="21" spans="2:11" ht="16.149999999999999" customHeight="1" x14ac:dyDescent="0.45">
      <c r="C21" s="30" t="s">
        <v>21</v>
      </c>
      <c r="D21" s="26" t="s">
        <v>16</v>
      </c>
      <c r="E21" s="21">
        <f>E11/(E11+E12+E13)*$E$15</f>
        <v>18.548270352287133</v>
      </c>
      <c r="F21" s="21">
        <f t="shared" ref="F21:J21" si="1">F11/(F11+F12+F13)*$E$15</f>
        <v>20.18802847987369</v>
      </c>
      <c r="G21" s="21">
        <f t="shared" si="1"/>
        <v>18.125746970597415</v>
      </c>
      <c r="H21" s="21">
        <f t="shared" si="1"/>
        <v>14.194655793063021</v>
      </c>
      <c r="I21" s="21">
        <f t="shared" si="1"/>
        <v>14.863579051632458</v>
      </c>
      <c r="J21" s="21">
        <f t="shared" si="1"/>
        <v>19.11489044111114</v>
      </c>
      <c r="K21" s="5"/>
    </row>
    <row r="22" spans="2:11" ht="16.149999999999999" customHeight="1" x14ac:dyDescent="0.45">
      <c r="C22" s="31" t="s">
        <v>22</v>
      </c>
      <c r="D22" s="28" t="s">
        <v>16</v>
      </c>
      <c r="E22" s="25">
        <f>(E11+E12+E13)/E10*$E$15</f>
        <v>17.810402705127238</v>
      </c>
      <c r="F22" s="25">
        <f t="shared" ref="F22:J22" si="2">(F11+F12+F13)/F10*$E$15</f>
        <v>17.846664182127082</v>
      </c>
      <c r="G22" s="25">
        <f t="shared" si="2"/>
        <v>20.334712036850149</v>
      </c>
      <c r="H22" s="25">
        <f t="shared" si="2"/>
        <v>22.982569923591967</v>
      </c>
      <c r="I22" s="25">
        <f t="shared" si="2"/>
        <v>23.16810331772464</v>
      </c>
      <c r="J22" s="25">
        <f t="shared" si="2"/>
        <v>18.864589366556977</v>
      </c>
      <c r="K22" s="5"/>
    </row>
    <row r="23" spans="2:11" ht="16.149999999999999" customHeight="1" x14ac:dyDescent="0.45">
      <c r="E23" s="38"/>
      <c r="F23" s="38"/>
      <c r="G23" s="38"/>
      <c r="H23" s="38"/>
      <c r="I23" s="38"/>
      <c r="J23" s="38"/>
    </row>
    <row r="24" spans="2:11" ht="16.149999999999999" customHeight="1" x14ac:dyDescent="0.45">
      <c r="B24" s="2">
        <f>MAX($B$7:B23)+1</f>
        <v>3</v>
      </c>
      <c r="C24" s="2" t="s">
        <v>9</v>
      </c>
      <c r="D24" s="1"/>
      <c r="E24" s="1"/>
      <c r="F24" s="1"/>
      <c r="G24" s="1"/>
      <c r="H24" s="1"/>
      <c r="I24" s="1"/>
      <c r="J24" s="1"/>
      <c r="K24" s="1"/>
    </row>
    <row r="25" spans="2:11" ht="16.149999999999999" customHeight="1" x14ac:dyDescent="0.45"/>
    <row r="26" spans="2:11" ht="16.149999999999999" customHeight="1" x14ac:dyDescent="0.45"/>
    <row r="27" spans="2:11" ht="16.149999999999999" customHeight="1" x14ac:dyDescent="0.45"/>
    <row r="28" spans="2:11" ht="16.149999999999999" customHeight="1" x14ac:dyDescent="0.45"/>
    <row r="29" spans="2:11" ht="16.149999999999999" customHeight="1" x14ac:dyDescent="0.45"/>
    <row r="30" spans="2:11" ht="16.149999999999999" customHeight="1" x14ac:dyDescent="0.45"/>
    <row r="31" spans="2:11" ht="16.149999999999999" customHeight="1" x14ac:dyDescent="0.45"/>
    <row r="32" spans="2:11" ht="16.149999999999999" customHeight="1" x14ac:dyDescent="0.45"/>
    <row r="33" spans="3:3" ht="16.149999999999999" customHeight="1" x14ac:dyDescent="0.45"/>
    <row r="34" spans="3:3" ht="16.149999999999999" customHeight="1" x14ac:dyDescent="0.45"/>
    <row r="35" spans="3:3" ht="16.149999999999999" customHeight="1" x14ac:dyDescent="0.45"/>
    <row r="36" spans="3:3" ht="16.149999999999999" customHeight="1" x14ac:dyDescent="0.45"/>
    <row r="37" spans="3:3" ht="16.149999999999999" customHeight="1" x14ac:dyDescent="0.45"/>
    <row r="38" spans="3:3" ht="16.149999999999999" customHeight="1" x14ac:dyDescent="0.45"/>
    <row r="39" spans="3:3" ht="16.149999999999999" customHeight="1" x14ac:dyDescent="0.45"/>
    <row r="40" spans="3:3" ht="16.149999999999999" customHeight="1" x14ac:dyDescent="0.45"/>
    <row r="41" spans="3:3" ht="16.149999999999999" customHeight="1" x14ac:dyDescent="0.45"/>
    <row r="42" spans="3:3" ht="16.149999999999999" customHeight="1" x14ac:dyDescent="0.45"/>
    <row r="43" spans="3:3" ht="16.149999999999999" customHeight="1" x14ac:dyDescent="0.45">
      <c r="C43" t="s">
        <v>23</v>
      </c>
    </row>
  </sheetData>
  <phoneticPr fontId="1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E2C4035A-AB4C-4E80-B067-F29A74B201D3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公共分配率!E21:J21</xm:f>
              <xm:sqref>K21</xm:sqref>
            </x14:sparkline>
          </x14:sparklines>
        </x14:sparklineGroup>
        <x14:sparklineGroup displayEmptyCellsAs="gap" high="1" low="1" xr2:uid="{1D69D558-F2DA-4752-A09E-AB0334274323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公共分配率!E20:J20</xm:f>
              <xm:sqref>K20</xm:sqref>
            </x14:sparkline>
          </x14:sparklines>
        </x14:sparklineGroup>
        <x14:sparklineGroup displayEmptyCellsAs="gap" high="1" low="1" xr2:uid="{BF71584F-2945-4F82-80D5-FD4D07F52914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公共分配率!E22:J22</xm:f>
              <xm:sqref>K22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公共分配率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2021-02-09T22:56:24Z</dcterms:created>
  <dcterms:modified xsi:type="dcterms:W3CDTF">2021-02-09T22:56:40Z</dcterms:modified>
  <cp:category/>
  <cp:contentStatus/>
</cp:coreProperties>
</file>