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6" documentId="8_{E7F07488-E4F2-47A4-89DE-580148134E14}" xr6:coauthVersionLast="46" xr6:coauthVersionMax="46" xr10:uidLastSave="{373682F7-3896-4FCA-88FC-3860378BB26E}"/>
  <bookViews>
    <workbookView xWindow="-98" yWindow="-98" windowWidth="20715" windowHeight="13276" tabRatio="877" xr2:uid="{00000000-000D-0000-FFFF-FFFF00000000}"/>
  </bookViews>
  <sheets>
    <sheet name="損益分岐点販売数量" sheetId="80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損益分岐点販売数量!$G$13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80" l="1"/>
  <c r="F31" i="80" s="1"/>
  <c r="F32" i="80" s="1"/>
  <c r="E29" i="80"/>
  <c r="E31" i="80" s="1"/>
  <c r="E34" i="80"/>
  <c r="E35" i="80" s="1"/>
  <c r="E36" i="80"/>
  <c r="E33" i="80"/>
  <c r="E40" i="80"/>
  <c r="F38" i="80"/>
  <c r="E37" i="80"/>
  <c r="F34" i="80"/>
  <c r="E32" i="80"/>
  <c r="E30" i="80"/>
  <c r="G24" i="80"/>
  <c r="B18" i="80"/>
  <c r="B42" i="80" s="1"/>
  <c r="F14" i="80"/>
  <c r="F13" i="80"/>
  <c r="E13" i="80"/>
  <c r="F12" i="80"/>
  <c r="E12" i="80"/>
  <c r="E38" i="80" s="1"/>
  <c r="E39" i="80" s="1"/>
  <c r="F39" i="80" s="1"/>
  <c r="F11" i="80"/>
  <c r="G11" i="80" s="1"/>
  <c r="G10" i="80"/>
  <c r="F29" i="80" s="1"/>
  <c r="H10" i="80" l="1"/>
  <c r="E21" i="80"/>
  <c r="E14" i="80"/>
  <c r="G14" i="80" s="1"/>
  <c r="G25" i="80" s="1"/>
  <c r="F36" i="80"/>
  <c r="F37" i="80" s="1"/>
  <c r="D36" i="80"/>
  <c r="H11" i="80"/>
  <c r="F33" i="80" s="1"/>
  <c r="G22" i="80"/>
  <c r="F22" i="80"/>
  <c r="D35" i="80"/>
  <c r="G12" i="80"/>
  <c r="H13" i="80"/>
  <c r="H24" i="80" s="1"/>
  <c r="H14" i="80" l="1"/>
  <c r="H25" i="80" s="1"/>
  <c r="H22" i="80"/>
  <c r="F35" i="80"/>
  <c r="H12" i="80"/>
  <c r="F40" i="80" s="1"/>
  <c r="F23" i="80"/>
</calcChain>
</file>

<file path=xl/sharedStrings.xml><?xml version="1.0" encoding="utf-8"?>
<sst xmlns="http://schemas.openxmlformats.org/spreadsheetml/2006/main" count="42" uniqueCount="23">
  <si>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</si>
  <si>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</si>
  <si>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</si>
  <si>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</si>
  <si>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売上高</t>
    <rPh sb="0" eb="3">
      <t>ウリアゲダカ</t>
    </rPh>
    <phoneticPr fontId="1"/>
  </si>
  <si>
    <t>CVP分析</t>
    <rPh sb="3" eb="5">
      <t>ブンセキ</t>
    </rPh>
    <phoneticPr fontId="1"/>
  </si>
  <si>
    <t>変動費</t>
    <rPh sb="0" eb="3">
      <t>ヘンドウヒ</t>
    </rPh>
    <phoneticPr fontId="1"/>
  </si>
  <si>
    <t>貢献利益</t>
    <rPh sb="0" eb="4">
      <t>コウケンリエキ</t>
    </rPh>
    <phoneticPr fontId="1"/>
  </si>
  <si>
    <t>構成比</t>
    <rPh sb="0" eb="3">
      <t>コウセイヒ</t>
    </rPh>
    <phoneticPr fontId="1"/>
  </si>
  <si>
    <t>サンプル_単純例</t>
    <rPh sb="5" eb="7">
      <t>タンジュン</t>
    </rPh>
    <rPh sb="7" eb="8">
      <t>レイ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</si>
  <si>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</si>
  <si>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</si>
  <si>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</si>
  <si>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X軸</t>
    <rPh sb="1" eb="2">
      <t>ジク</t>
    </rPh>
    <phoneticPr fontId="1"/>
  </si>
  <si>
    <t>Y軸</t>
    <rPh sb="1" eb="2">
      <t>ジク</t>
    </rPh>
    <phoneticPr fontId="1"/>
  </si>
  <si>
    <t>貢献利益線の延長割合</t>
    <rPh sb="0" eb="5">
      <t>コウケンリエキセン</t>
    </rPh>
    <rPh sb="6" eb="10">
      <t>エンチョウワリアイ</t>
    </rPh>
    <phoneticPr fontId="1"/>
  </si>
  <si>
    <t>固定費</t>
    <rPh sb="0" eb="3">
      <t>コテイヒ</t>
    </rPh>
    <phoneticPr fontId="1"/>
  </si>
  <si>
    <t>営業利益</t>
    <rPh sb="0" eb="2">
      <t>エイギョウ</t>
    </rPh>
    <rPh sb="2" eb="4">
      <t>リエキ</t>
    </rPh>
    <phoneticPr fontId="1"/>
  </si>
  <si>
    <t>変動費/貢献利益</t>
    <rPh sb="0" eb="3">
      <t>ヘンドウヒ</t>
    </rPh>
    <rPh sb="4" eb="6">
      <t>コウケン</t>
    </rPh>
    <rPh sb="6" eb="8">
      <t>リエキ</t>
    </rPh>
    <phoneticPr fontId="1"/>
  </si>
  <si>
    <t>費用/営業利益</t>
    <rPh sb="0" eb="2">
      <t>ヒヨウ</t>
    </rPh>
    <rPh sb="3" eb="5">
      <t>エイギョウ</t>
    </rPh>
    <rPh sb="5" eb="7">
      <t>リエキ</t>
    </rPh>
    <phoneticPr fontId="1"/>
  </si>
  <si>
    <t>ラベル</t>
    <phoneticPr fontId="1"/>
  </si>
  <si>
    <t>実際販売数量</t>
    <rPh sb="0" eb="2">
      <t>ジッサイ</t>
    </rPh>
    <rPh sb="2" eb="4">
      <t>ハンバイ</t>
    </rPh>
    <rPh sb="4" eb="6">
      <t>スウリョウ</t>
    </rPh>
    <phoneticPr fontId="1"/>
  </si>
  <si>
    <t>損益分岐点販売数量</t>
    <rPh sb="0" eb="2">
      <t>ソンエキ</t>
    </rPh>
    <rPh sb="2" eb="5">
      <t>ブンキテン</t>
    </rPh>
    <rPh sb="5" eb="7">
      <t>ハンバイ</t>
    </rPh>
    <rPh sb="7" eb="9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</si>
</sst>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_ "/>
    <numFmt numFmtId="178" formatCode="#,##0.000;[Red]\-#,##0.000"/>
    <numFmt numFmtId="179" formatCode="0.0%"/>
    <numFmt numFmtId="180" formatCode="#,##0_ ;[Red]\-#,##0\ "/>
  </numFmts>
  <fonts count="8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sz val="10"/>
      <color theme="1"/>
      <name val="Meiryo UI"/>
      <family val="2"/>
      <scheme val="minor"/>
    </font>
    <font>
      <sz val="8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Border="1"/>
    <xf numFmtId="0" fontId="0" fillId="2" borderId="0" xfId="0" applyFill="1"/>
    <xf numFmtId="0" fontId="3" fillId="2" borderId="0" xfId="0" applyFont="1" applyFill="1"/>
    <xf numFmtId="177" fontId="0" fillId="0" borderId="0" xfId="0" applyNumberFormat="1" applyBorder="1"/>
    <xf numFmtId="178" fontId="0" fillId="0" borderId="0" xfId="1" applyNumberFormat="1" applyFont="1" applyAlignment="1"/>
    <xf numFmtId="178" fontId="0" fillId="2" borderId="0" xfId="1" applyNumberFormat="1" applyFont="1" applyFill="1" applyAlignment="1"/>
    <xf numFmtId="10" fontId="0" fillId="0" borderId="0" xfId="2" applyNumberFormat="1" applyFont="1" applyAlignment="1"/>
    <xf numFmtId="176" fontId="0" fillId="0" borderId="0" xfId="0" applyNumberFormat="1"/>
    <xf numFmtId="38" fontId="4" fillId="3" borderId="7" xfId="1" applyFont="1" applyFill="1" applyBorder="1" applyAlignment="1"/>
    <xf numFmtId="38" fontId="4" fillId="3" borderId="6" xfId="1" applyFont="1" applyFill="1" applyBorder="1" applyAlignment="1"/>
    <xf numFmtId="0" fontId="0" fillId="0" borderId="8" xfId="0" applyBorder="1"/>
    <xf numFmtId="38" fontId="0" fillId="0" borderId="8" xfId="0" applyNumberFormat="1" applyBorder="1"/>
    <xf numFmtId="38" fontId="0" fillId="0" borderId="2" xfId="0" applyNumberFormat="1" applyBorder="1"/>
    <xf numFmtId="0" fontId="0" fillId="0" borderId="3" xfId="0" applyBorder="1"/>
    <xf numFmtId="38" fontId="0" fillId="0" borderId="3" xfId="0" applyNumberFormat="1" applyBorder="1"/>
    <xf numFmtId="0" fontId="0" fillId="0" borderId="1" xfId="0" applyBorder="1"/>
    <xf numFmtId="179" fontId="0" fillId="0" borderId="3" xfId="2" applyNumberFormat="1" applyFont="1" applyBorder="1" applyAlignment="1"/>
    <xf numFmtId="38" fontId="4" fillId="3" borderId="4" xfId="1" applyFont="1" applyFill="1" applyBorder="1" applyAlignment="1"/>
    <xf numFmtId="0" fontId="0" fillId="0" borderId="9" xfId="0" applyBorder="1"/>
    <xf numFmtId="38" fontId="0" fillId="0" borderId="10" xfId="0" applyNumberFormat="1" applyBorder="1"/>
    <xf numFmtId="38" fontId="5" fillId="0" borderId="11" xfId="1" applyFont="1" applyFill="1" applyBorder="1" applyAlignment="1"/>
    <xf numFmtId="0" fontId="4" fillId="3" borderId="4" xfId="0" applyFont="1" applyFill="1" applyBorder="1"/>
    <xf numFmtId="0" fontId="0" fillId="0" borderId="5" xfId="0" applyBorder="1"/>
    <xf numFmtId="38" fontId="0" fillId="0" borderId="5" xfId="0" applyNumberFormat="1" applyBorder="1"/>
    <xf numFmtId="179" fontId="0" fillId="0" borderId="5" xfId="2" applyNumberFormat="1" applyFont="1" applyBorder="1" applyAlignment="1"/>
    <xf numFmtId="38" fontId="0" fillId="0" borderId="12" xfId="0" applyNumberFormat="1" applyBorder="1"/>
    <xf numFmtId="179" fontId="5" fillId="0" borderId="5" xfId="2" applyNumberFormat="1" applyFont="1" applyFill="1" applyBorder="1" applyAlignment="1"/>
    <xf numFmtId="38" fontId="5" fillId="0" borderId="13" xfId="1" applyFont="1" applyFill="1" applyBorder="1" applyAlignment="1"/>
    <xf numFmtId="38" fontId="4" fillId="3" borderId="4" xfId="0" applyNumberFormat="1" applyFont="1" applyFill="1" applyBorder="1"/>
    <xf numFmtId="38" fontId="0" fillId="0" borderId="15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5" fillId="0" borderId="16" xfId="1" applyFont="1" applyFill="1" applyBorder="1" applyAlignment="1"/>
    <xf numFmtId="179" fontId="5" fillId="0" borderId="8" xfId="2" applyNumberFormat="1" applyFont="1" applyFill="1" applyBorder="1" applyAlignment="1"/>
    <xf numFmtId="38" fontId="0" fillId="0" borderId="9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13" xfId="0" applyBorder="1"/>
    <xf numFmtId="38" fontId="0" fillId="0" borderId="13" xfId="0" applyNumberFormat="1" applyBorder="1"/>
    <xf numFmtId="179" fontId="0" fillId="0" borderId="13" xfId="2" applyNumberFormat="1" applyFont="1" applyBorder="1" applyAlignment="1"/>
    <xf numFmtId="0" fontId="0" fillId="0" borderId="3" xfId="0" applyFill="1" applyBorder="1"/>
    <xf numFmtId="0" fontId="0" fillId="0" borderId="5" xfId="0" applyFill="1" applyBorder="1"/>
    <xf numFmtId="17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1" xfId="1" applyNumberFormat="1" applyFont="1" applyBorder="1" applyAlignment="1">
      <alignment horizontal="left" vertical="center"/>
    </xf>
    <xf numFmtId="178" fontId="6" fillId="0" borderId="1" xfId="1" applyNumberFormat="1" applyFont="1" applyBorder="1" applyAlignment="1">
      <alignment horizontal="center" vertical="center"/>
    </xf>
    <xf numFmtId="38" fontId="0" fillId="0" borderId="14" xfId="0" applyNumberFormat="1" applyBorder="1"/>
    <xf numFmtId="0" fontId="0" fillId="0" borderId="3" xfId="0" applyBorder="1" applyAlignment="1">
      <alignment horizontal="right"/>
    </xf>
    <xf numFmtId="180" fontId="0" fillId="0" borderId="3" xfId="1" applyNumberFormat="1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営業利益</a:t>
            </a:r>
            <a:r>
              <a:rPr lang="en-US" altLang="ja-JP" b="1"/>
              <a:t>P/L</a:t>
            </a:r>
            <a:endParaRPr lang="ja-JP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損益分岐点販売数量!$C$21:$D$21</c:f>
              <c:strCache>
                <c:ptCount val="2"/>
                <c:pt idx="0">
                  <c:v>売上高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損益分岐点販売数量!$E$20:$H$20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損益分岐点販売数量!$E$21:$H$21</c:f>
              <c:numCache>
                <c:formatCode>General</c:formatCode>
                <c:ptCount val="4"/>
                <c:pt idx="0" formatCode="#,##0_);[Red]\(#,##0\)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E-4B9B-BFB9-68574496FEC7}"/>
            </c:ext>
          </c:extLst>
        </c:ser>
        <c:ser>
          <c:idx val="2"/>
          <c:order val="1"/>
          <c:tx>
            <c:strRef>
              <c:f>損益分岐点販売数量!$C$23:$D$23</c:f>
              <c:strCache>
                <c:ptCount val="2"/>
                <c:pt idx="0">
                  <c:v>貢献利益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損益分岐点販売数量!$E$20:$H$20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損益分岐点販売数量!$E$23:$H$23</c:f>
              <c:numCache>
                <c:formatCode>#,##0_);[Red]\(#,##0\)</c:formatCode>
                <c:ptCount val="4"/>
                <c:pt idx="1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E-4B9B-BFB9-68574496FEC7}"/>
            </c:ext>
          </c:extLst>
        </c:ser>
        <c:ser>
          <c:idx val="4"/>
          <c:order val="2"/>
          <c:tx>
            <c:strRef>
              <c:f>損益分岐点販売数量!$C$25:$D$25</c:f>
              <c:strCache>
                <c:ptCount val="2"/>
                <c:pt idx="0">
                  <c:v>営業利益</c:v>
                </c:pt>
                <c:pt idx="1">
                  <c:v>百万円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9E-4B9B-BFB9-68574496FE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損益分岐点販売数量!$E$20:$H$20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損益分岐点販売数量!$E$25:$H$25</c:f>
              <c:numCache>
                <c:formatCode>#,##0_);[Red]\(#,##0\)</c:formatCode>
                <c:ptCount val="4"/>
                <c:pt idx="2">
                  <c:v>4800</c:v>
                </c:pt>
                <c:pt idx="3" formatCode="0.0%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9E-4B9B-BFB9-68574496FEC7}"/>
            </c:ext>
          </c:extLst>
        </c:ser>
        <c:ser>
          <c:idx val="3"/>
          <c:order val="3"/>
          <c:tx>
            <c:strRef>
              <c:f>損益分岐点販売数量!$C$24:$D$24</c:f>
              <c:strCache>
                <c:ptCount val="2"/>
                <c:pt idx="0">
                  <c:v>固定費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49E-4B9B-BFB9-68574496FE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損益分岐点販売数量!$E$20:$H$20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損益分岐点販売数量!$E$24:$H$24</c:f>
              <c:numCache>
                <c:formatCode>#,##0_);[Red]\(#,##0\)</c:formatCode>
                <c:ptCount val="4"/>
                <c:pt idx="2">
                  <c:v>6000</c:v>
                </c:pt>
                <c:pt idx="3" formatCode="0.0%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9E-4B9B-BFB9-68574496FEC7}"/>
            </c:ext>
          </c:extLst>
        </c:ser>
        <c:ser>
          <c:idx val="1"/>
          <c:order val="4"/>
          <c:tx>
            <c:strRef>
              <c:f>損益分岐点販売数量!$C$22:$D$22</c:f>
              <c:strCache>
                <c:ptCount val="2"/>
                <c:pt idx="0">
                  <c:v>変動費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49E-4B9B-BFB9-68574496FEC7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9E-4B9B-BFB9-68574496FEC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9E-4B9B-BFB9-68574496F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損益分岐点販売数量!$E$20:$H$20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費用/営業利益</c:v>
                </c:pt>
                <c:pt idx="3">
                  <c:v>構成比</c:v>
                </c:pt>
              </c:strCache>
            </c:strRef>
          </c:cat>
          <c:val>
            <c:numRef>
              <c:f>損益分岐点販売数量!$E$22:$H$22</c:f>
              <c:numCache>
                <c:formatCode>#,##0_);[Red]\(#,##0\)</c:formatCode>
                <c:ptCount val="4"/>
                <c:pt idx="1">
                  <c:v>7200</c:v>
                </c:pt>
                <c:pt idx="2">
                  <c:v>7200</c:v>
                </c:pt>
                <c:pt idx="3" formatCode="0.0%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9E-4B9B-BFB9-68574496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684287"/>
        <c:axId val="74688863"/>
      </c:barChart>
      <c:catAx>
        <c:axId val="746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8863"/>
        <c:crosses val="autoZero"/>
        <c:auto val="1"/>
        <c:lblAlgn val="ctr"/>
        <c:lblOffset val="100"/>
        <c:noMultiLvlLbl val="0"/>
      </c:catAx>
      <c:valAx>
        <c:axId val="7468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428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損益分岐点販売数量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707748538011702E-2"/>
          <c:y val="9.8102725965864085E-2"/>
          <c:w val="0.88651330409356721"/>
          <c:h val="0.787290179956996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A8-4A82-9FA4-99DFDD502B77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A8-4A82-9FA4-99DFDD502B77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7A8-4A82-9FA4-99DFDD502B7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7A8-4A82-9FA4-99DFDD502B77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7A8-4A82-9FA4-99DFDD502B77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7A8-4A82-9FA4-99DFDD502B77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7A8-4A82-9FA4-99DFDD502B7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57150" cap="rnd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7A8-4A82-9FA4-99DFDD502B77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7A8-4A82-9FA4-99DFDD502B77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77A8-4A82-9FA4-99DFDD502B77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bg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7A8-4A82-9FA4-99DFDD502B77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77A8-4A82-9FA4-99DFDD502B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D3C3B12-E79D-4B24-B5F1-DDA77E9561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7A8-4A82-9FA4-99DFDD502B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B9EBA5A-BFD6-4578-B576-4633CC3503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7A8-4A82-9FA4-99DFDD502B7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AD7BE31-9549-406B-9A85-F970D28A40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7A8-4A82-9FA4-99DFDD502B7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B5C615-7046-4079-AD49-38F06580DFD2}" type="CELLRANGE">
                      <a:rPr lang="ja-JP" altLang="en-US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5"/>
                        </a:solidFill>
                      </a:rPr>
                      <a:t>, </a:t>
                    </a:r>
                    <a:fld id="{AE5CFFAA-7C63-47E1-8537-F3D034E5DAFD}" type="YVALU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7A8-4A82-9FA4-99DFDD502B7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F6D578A-776B-4782-8C58-0A24B44565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7A8-4A82-9FA4-99DFDD502B7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A8-4A82-9FA4-99DFDD502B77}"/>
                </c:ext>
              </c:extLst>
            </c:dLbl>
            <c:dLbl>
              <c:idx val="6"/>
              <c:layout>
                <c:manualLayout>
                  <c:x val="1.2997076023391677E-2"/>
                  <c:y val="-3.69975719643111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332A08-DC1A-4D39-B447-71A5B55B7F02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7FEF5AD8-D7E9-48ED-A360-A2C76A59ED5C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7A8-4A82-9FA4-99DFDD502B77}"/>
                </c:ext>
              </c:extLst>
            </c:dLbl>
            <c:dLbl>
              <c:idx val="7"/>
              <c:layout>
                <c:manualLayout>
                  <c:x val="7.4269005847953217E-3"/>
                  <c:y val="3.69975719643111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A5E0AF6-D529-46B4-9219-97A049A1D120}" type="CELLRANGE">
                      <a:rPr lang="en-US" altLang="ja-JP"/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numFmt formatCode="#,##0_ ;[Red]\-#,##0\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7A8-4A82-9FA4-99DFDD502B77}"/>
                </c:ext>
              </c:extLst>
            </c:dLbl>
            <c:dLbl>
              <c:idx val="8"/>
              <c:layout>
                <c:manualLayout>
                  <c:x val="2.2280701754385963E-2"/>
                  <c:y val="8.53790122253328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E6B1F57-A1C7-4024-A7D3-8B491725AC8F}" type="CELLRANGE">
                      <a:rPr lang="en-US" altLang="ja-JP"/>
                      <a:pPr>
                        <a:defRPr/>
                      </a:pPr>
                      <a:t>[CELLRANGE]</a:t>
                    </a:fld>
                    <a:endParaRPr lang="ja-JP" altLang="en-US"/>
                  </a:p>
                </c:rich>
              </c:tx>
              <c:numFmt formatCode="#,##0_ ;[Red]\-#,##0\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7A8-4A82-9FA4-99DFDD502B7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8C6B598-82DB-4261-A6E7-F55EB3DB91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7A8-4A82-9FA4-99DFDD502B7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2675248538011697"/>
                      <c:h val="4.75845694802524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7A8-4A82-9FA4-99DFDD502B77}"/>
                </c:ext>
              </c:extLst>
            </c:dLbl>
            <c:dLbl>
              <c:idx val="11"/>
              <c:layout>
                <c:manualLayout>
                  <c:x val="-0.19124269005847955"/>
                  <c:y val="-8.68021078083700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4D80A1-CC2A-4EF4-B926-E9A267241289}" type="CELLRANG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="1" baseline="0">
                        <a:solidFill>
                          <a:schemeClr val="accent2"/>
                        </a:solidFill>
                      </a:rPr>
                      <a:t>, </a:t>
                    </a:r>
                    <a:fld id="{D543ABD9-0CEC-4587-91EB-3DBB8257CFAE}" type="XVALU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77295321637428"/>
                      <c:h val="0.107349878037985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7A8-4A82-9FA4-99DFDD502B7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C796C56-C238-4057-A9DF-5FBA874B3D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7A8-4A82-9FA4-99DFDD502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損益分岐点販売数量!$E$28:$E$40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200</c:v>
                </c:pt>
                <c:pt idx="2">
                  <c:v>0</c:v>
                </c:pt>
                <c:pt idx="3">
                  <c:v>200</c:v>
                </c:pt>
                <c:pt idx="4">
                  <c:v>0</c:v>
                </c:pt>
                <c:pt idx="5">
                  <c:v>200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  <c:pt idx="10">
                  <c:v>55.555555555555557</c:v>
                </c:pt>
                <c:pt idx="11">
                  <c:v>55.555555555555557</c:v>
                </c:pt>
                <c:pt idx="12">
                  <c:v>0</c:v>
                </c:pt>
              </c:numCache>
            </c:numRef>
          </c:xVal>
          <c:yVal>
            <c:numRef>
              <c:f>損益分岐点販売数量!$F$28:$F$40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36000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20400</c:v>
                </c:pt>
                <c:pt idx="6">
                  <c:v>0</c:v>
                </c:pt>
                <c:pt idx="7">
                  <c:v>13200</c:v>
                </c:pt>
                <c:pt idx="8">
                  <c:v>18000</c:v>
                </c:pt>
                <c:pt idx="9">
                  <c:v>18000</c:v>
                </c:pt>
                <c:pt idx="10">
                  <c:v>0</c:v>
                </c:pt>
                <c:pt idx="11">
                  <c:v>10000</c:v>
                </c:pt>
                <c:pt idx="12">
                  <c:v>10000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損益分岐点販売数量!$D$28:$D$40</c15:f>
                <c15:dlblRangeCache>
                  <c:ptCount val="13"/>
                  <c:pt idx="3">
                    <c:v>固定費</c:v>
                  </c:pt>
                  <c:pt idx="6">
                    <c:v>実際販売数量</c:v>
                  </c:pt>
                  <c:pt idx="7">
                    <c:v>変動費,7200</c:v>
                  </c:pt>
                  <c:pt idx="8">
                    <c:v>営業利益,4800</c:v>
                  </c:pt>
                  <c:pt idx="11">
                    <c:v>損益分岐点販売数量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77A8-4A82-9FA4-99DFDD502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93039"/>
        <c:axId val="512600111"/>
      </c:scatterChart>
      <c:valAx>
        <c:axId val="51259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（販売数量：個）</a:t>
                </a:r>
              </a:p>
            </c:rich>
          </c:tx>
          <c:layout>
            <c:manualLayout>
              <c:xMode val="edge"/>
              <c:yMode val="edge"/>
              <c:x val="0.8200640350877193"/>
              <c:y val="0.93673415194102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00111"/>
        <c:crosses val="autoZero"/>
        <c:crossBetween val="midCat"/>
      </c:valAx>
      <c:valAx>
        <c:axId val="5126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59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42</xdr:row>
      <xdr:rowOff>71435</xdr:rowOff>
    </xdr:from>
    <xdr:to>
      <xdr:col>10</xdr:col>
      <xdr:colOff>339187</xdr:colOff>
      <xdr:row>56</xdr:row>
      <xdr:rowOff>84410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DDBA51-AC43-4818-8746-823F9FE1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</xdr:colOff>
      <xdr:row>56</xdr:row>
      <xdr:rowOff>157169</xdr:rowOff>
    </xdr:from>
    <xdr:to>
      <xdr:col>10</xdr:col>
      <xdr:colOff>339187</xdr:colOff>
      <xdr:row>78</xdr:row>
      <xdr:rowOff>114299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B068775-C746-4BB6-BE61-429525587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0.72203</cdr:x>
      <cdr:y>0.03142</cdr:y>
    </cdr:from>
    <cdr:to>
      <cdr:x>0.85572</cdr:x>
      <cdr:y>0.34892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8835DD-0238-4DDF-82E8-09D6CC2265F1}"/>
            </a:ext>
          </a:extLst>
        </cdr:cNvPr>
        <cdr:cNvSpPr txBox="1"/>
      </cdr:nvSpPr>
      <cdr:spPr>
        <a:xfrm xmlns:a="http://schemas.openxmlformats.org/drawingml/2006/main">
          <a:off x="4938713" y="9048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0.64503</cdr:x>
      <cdr:y>0.58605</cdr:y>
    </cdr:from>
    <cdr:to>
      <cdr:x>0.65171</cdr:x>
      <cdr:y>0.60192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713E65B-00D3-4DDA-A0AC-8E7D65E8174F}"/>
            </a:ext>
          </a:extLst>
        </cdr:cNvPr>
        <cdr:cNvSpPr txBox="1"/>
      </cdr:nvSpPr>
      <cdr:spPr>
        <a:xfrm xmlns:a="http://schemas.openxmlformats.org/drawingml/2006/main">
          <a:off x="4411981" y="1687824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0.0007</cdr:x>
      <cdr:y>0.03472</cdr:y>
    </cdr:from>
    <cdr:to>
      <cdr:x>0.19217</cdr:x>
      <cdr:y>0.10087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D54008A-2776-4DFA-A088-776C8A652BF8}"/>
            </a:ext>
          </a:extLst>
        </cdr:cNvPr>
        <cdr:cNvSpPr txBox="1"/>
      </cdr:nvSpPr>
      <cdr:spPr>
        <a:xfrm xmlns:a="http://schemas.openxmlformats.org/drawingml/2006/main">
          <a:off x="4761" y="100006"/>
          <a:ext cx="130968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j-lt"/>
            </a:rPr>
            <a:t>（費用</a:t>
          </a:r>
          <a:r>
            <a:rPr lang="en-US" altLang="ja-JP" sz="900">
              <a:latin typeface="+mj-lt"/>
            </a:rPr>
            <a:t>/</a:t>
          </a:r>
          <a:r>
            <a:rPr lang="ja-JP" altLang="en-US" sz="900">
              <a:latin typeface="+mj-lt"/>
            </a:rPr>
            <a:t>利益：百万円）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3213-10AD-442A-9D8D-7950D75F6636}">
  <dimension ref="A1:M79"/>
  <sheetViews>
    <sheetView showGridLines="0" tabSelected="1" workbookViewId="0"/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2" customFormat="1" ht="15" x14ac:dyDescent="0.45">
      <c r="A1" s="2" t="s">
        <v>5</v>
      </c>
    </row>
    <row r="2" spans="1:11" s="2" customFormat="1" ht="15" x14ac:dyDescent="0.45">
      <c r="A2" s="2" t="s">
        <v>22</v>
      </c>
    </row>
    <row r="3" spans="1:11" s="2" customFormat="1" ht="15" x14ac:dyDescent="0.45">
      <c r="A3" s="2" t="s">
        <v>9</v>
      </c>
    </row>
    <row r="4" spans="1:11" s="2" customFormat="1" ht="15" x14ac:dyDescent="0.45">
      <c r="A4" s="2" t="s">
        <v>0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1" ht="16.149999999999999" customHeight="1" x14ac:dyDescent="0.45"/>
    <row r="9" spans="1:11" ht="16.149999999999999" customHeight="1" thickBot="1" x14ac:dyDescent="0.5">
      <c r="E9" s="19" t="s">
        <v>10</v>
      </c>
      <c r="F9" s="19" t="s">
        <v>11</v>
      </c>
      <c r="G9" s="16" t="s">
        <v>12</v>
      </c>
      <c r="H9" s="16" t="s">
        <v>8</v>
      </c>
    </row>
    <row r="10" spans="1:11" ht="16.149999999999999" customHeight="1" thickBot="1" x14ac:dyDescent="0.5">
      <c r="C10" t="s">
        <v>4</v>
      </c>
      <c r="D10" t="s">
        <v>0</v>
      </c>
      <c r="E10" s="9">
        <v>180</v>
      </c>
      <c r="F10" s="18">
        <v>100</v>
      </c>
      <c r="G10" s="21">
        <f>E10*F10</f>
        <v>18000</v>
      </c>
      <c r="H10" s="33">
        <f>G10/G$10</f>
        <v>1</v>
      </c>
    </row>
    <row r="11" spans="1:11" ht="16.149999999999999" customHeight="1" thickBot="1" x14ac:dyDescent="0.5">
      <c r="C11" t="s">
        <v>6</v>
      </c>
      <c r="D11" t="s">
        <v>0</v>
      </c>
      <c r="E11" s="10">
        <v>72</v>
      </c>
      <c r="F11" s="32">
        <f>F10</f>
        <v>100</v>
      </c>
      <c r="G11" s="28">
        <f>E11*F11</f>
        <v>7200</v>
      </c>
      <c r="H11" s="27">
        <f>G11/G$10</f>
        <v>0.4</v>
      </c>
    </row>
    <row r="12" spans="1:11" ht="16.149999999999999" customHeight="1" thickBot="1" x14ac:dyDescent="0.5">
      <c r="C12" t="s">
        <v>7</v>
      </c>
      <c r="D12" t="s">
        <v>0</v>
      </c>
      <c r="E12" s="30">
        <f>E10-E11</f>
        <v>108</v>
      </c>
      <c r="F12" s="35">
        <f>F10</f>
        <v>100</v>
      </c>
      <c r="G12" s="34">
        <f>E12*F12</f>
        <v>10800</v>
      </c>
      <c r="H12" s="27">
        <f>G12/G$10</f>
        <v>0.6</v>
      </c>
    </row>
    <row r="13" spans="1:11" ht="16.149999999999999" customHeight="1" thickBot="1" x14ac:dyDescent="0.5">
      <c r="C13" t="s">
        <v>16</v>
      </c>
      <c r="D13" t="s">
        <v>0</v>
      </c>
      <c r="E13" s="35">
        <f>G13/F13</f>
        <v>60</v>
      </c>
      <c r="F13" s="31">
        <f>F10</f>
        <v>100</v>
      </c>
      <c r="G13" s="29">
        <v>6000</v>
      </c>
      <c r="H13" s="27">
        <f t="shared" ref="H13:H14" si="0">G13/G$10</f>
        <v>0.33333333333333331</v>
      </c>
    </row>
    <row r="14" spans="1:11" ht="16.149999999999999" customHeight="1" thickBot="1" x14ac:dyDescent="0.5">
      <c r="C14" t="s">
        <v>17</v>
      </c>
      <c r="D14" t="s">
        <v>0</v>
      </c>
      <c r="E14" s="26">
        <f>E12-E13</f>
        <v>48</v>
      </c>
      <c r="F14" s="26">
        <f>F10</f>
        <v>100</v>
      </c>
      <c r="G14" s="20">
        <f>E14*F14</f>
        <v>4800</v>
      </c>
      <c r="H14" s="27">
        <f t="shared" si="0"/>
        <v>0.26666666666666666</v>
      </c>
    </row>
    <row r="15" spans="1:11" ht="16.149999999999999" customHeight="1" thickTop="1" thickBot="1" x14ac:dyDescent="0.5"/>
    <row r="16" spans="1:11" ht="16.149999999999999" customHeight="1" thickBot="1" x14ac:dyDescent="0.5">
      <c r="C16" t="s">
        <v>15</v>
      </c>
      <c r="E16" s="22">
        <v>2</v>
      </c>
    </row>
    <row r="17" spans="2:11" ht="16.149999999999999" customHeight="1" x14ac:dyDescent="0.45">
      <c r="F17" s="5"/>
      <c r="G17" s="5"/>
      <c r="H17" s="5"/>
      <c r="I17" s="7"/>
      <c r="J17" s="5"/>
    </row>
    <row r="18" spans="2:11" ht="16.149999999999999" customHeight="1" x14ac:dyDescent="0.45">
      <c r="B18" s="3">
        <f>MAX($B$7:B15)+1</f>
        <v>2</v>
      </c>
      <c r="C18" s="3" t="s">
        <v>2</v>
      </c>
      <c r="D18" s="2"/>
      <c r="E18" s="2"/>
      <c r="F18" s="6"/>
      <c r="G18" s="6"/>
      <c r="H18" s="6"/>
      <c r="I18" s="6"/>
      <c r="J18" s="6"/>
      <c r="K18" s="2"/>
    </row>
    <row r="19" spans="2:11" ht="16.149999999999999" customHeight="1" x14ac:dyDescent="0.45">
      <c r="F19" s="5"/>
      <c r="G19" s="5"/>
      <c r="H19" s="5"/>
      <c r="I19" s="5"/>
      <c r="J19" s="5"/>
    </row>
    <row r="20" spans="2:11" ht="16.149999999999999" customHeight="1" x14ac:dyDescent="0.45">
      <c r="E20" s="42" t="s">
        <v>4</v>
      </c>
      <c r="F20" s="43" t="s">
        <v>18</v>
      </c>
      <c r="G20" s="44" t="s">
        <v>19</v>
      </c>
      <c r="H20" s="41" t="s">
        <v>8</v>
      </c>
      <c r="I20" s="5"/>
      <c r="J20" s="5"/>
    </row>
    <row r="21" spans="2:11" ht="16.149999999999999" customHeight="1" x14ac:dyDescent="0.45">
      <c r="C21" s="11" t="s">
        <v>4</v>
      </c>
      <c r="D21" s="11" t="s">
        <v>0</v>
      </c>
      <c r="E21" s="12">
        <f>G10</f>
        <v>18000</v>
      </c>
      <c r="F21" s="11"/>
      <c r="G21" s="11"/>
      <c r="H21" s="11"/>
      <c r="I21" s="1"/>
      <c r="J21" s="1"/>
      <c r="K21" s="4"/>
    </row>
    <row r="22" spans="2:11" ht="16.149999999999999" customHeight="1" x14ac:dyDescent="0.45">
      <c r="C22" s="36" t="s">
        <v>6</v>
      </c>
      <c r="D22" s="36" t="s">
        <v>0</v>
      </c>
      <c r="E22" s="36"/>
      <c r="F22" s="37">
        <f>G11</f>
        <v>7200</v>
      </c>
      <c r="G22" s="37">
        <f>G11</f>
        <v>7200</v>
      </c>
      <c r="H22" s="38">
        <f>H11</f>
        <v>0.4</v>
      </c>
      <c r="I22" s="1"/>
      <c r="J22" s="1"/>
      <c r="K22" s="4"/>
    </row>
    <row r="23" spans="2:11" ht="16.149999999999999" customHeight="1" x14ac:dyDescent="0.45">
      <c r="C23" s="39" t="s">
        <v>7</v>
      </c>
      <c r="D23" s="14" t="s">
        <v>0</v>
      </c>
      <c r="E23" s="14"/>
      <c r="F23" s="15">
        <f>G12</f>
        <v>10800</v>
      </c>
      <c r="G23" s="15"/>
      <c r="H23" s="17"/>
      <c r="I23" s="1"/>
      <c r="J23" s="1"/>
      <c r="K23" s="4"/>
    </row>
    <row r="24" spans="2:11" ht="16.149999999999999" customHeight="1" x14ac:dyDescent="0.45">
      <c r="C24" s="14" t="s">
        <v>16</v>
      </c>
      <c r="D24" s="14" t="s">
        <v>0</v>
      </c>
      <c r="E24" s="14"/>
      <c r="F24" s="15"/>
      <c r="G24" s="15">
        <f>G13</f>
        <v>6000</v>
      </c>
      <c r="H24" s="17">
        <f>H13</f>
        <v>0.33333333333333331</v>
      </c>
      <c r="I24" s="1"/>
      <c r="J24" s="1"/>
      <c r="K24" s="4"/>
    </row>
    <row r="25" spans="2:11" ht="16.149999999999999" customHeight="1" x14ac:dyDescent="0.45">
      <c r="C25" s="40" t="s">
        <v>17</v>
      </c>
      <c r="D25" s="23" t="s">
        <v>0</v>
      </c>
      <c r="E25" s="23"/>
      <c r="F25" s="24"/>
      <c r="G25" s="24">
        <f>G14</f>
        <v>4800</v>
      </c>
      <c r="H25" s="25">
        <f>H14</f>
        <v>0.26666666666666666</v>
      </c>
      <c r="I25" s="1"/>
      <c r="J25" s="1"/>
      <c r="K25" s="4"/>
    </row>
    <row r="26" spans="2:11" ht="16.149999999999999" customHeight="1" x14ac:dyDescent="0.45">
      <c r="C26" s="1"/>
      <c r="D26" s="1"/>
      <c r="E26" s="1"/>
      <c r="F26" s="1"/>
      <c r="G26" s="1"/>
      <c r="H26" s="1"/>
      <c r="I26" s="1"/>
      <c r="J26" s="1"/>
      <c r="K26" s="4"/>
    </row>
    <row r="27" spans="2:11" ht="16.149999999999999" customHeight="1" x14ac:dyDescent="0.45">
      <c r="C27" s="16"/>
      <c r="D27" s="16" t="s">
        <v>20</v>
      </c>
      <c r="E27" s="16" t="s">
        <v>13</v>
      </c>
      <c r="F27" s="16" t="s">
        <v>14</v>
      </c>
    </row>
    <row r="28" spans="2:11" ht="16.149999999999999" customHeight="1" x14ac:dyDescent="0.45">
      <c r="E28">
        <v>0</v>
      </c>
      <c r="F28">
        <v>0</v>
      </c>
    </row>
    <row r="29" spans="2:11" ht="16.149999999999999" customHeight="1" x14ac:dyDescent="0.45">
      <c r="C29" s="14"/>
      <c r="D29" s="14"/>
      <c r="E29" s="15">
        <f>F10*E16</f>
        <v>200</v>
      </c>
      <c r="F29" s="15">
        <f>G10*E16</f>
        <v>36000</v>
      </c>
    </row>
    <row r="30" spans="2:11" ht="16.149999999999999" customHeight="1" x14ac:dyDescent="0.45">
      <c r="C30" s="14"/>
      <c r="D30" s="14"/>
      <c r="E30" s="15">
        <f>E28</f>
        <v>0</v>
      </c>
      <c r="F30" s="15">
        <f>G24</f>
        <v>6000</v>
      </c>
    </row>
    <row r="31" spans="2:11" ht="16.149999999999999" customHeight="1" x14ac:dyDescent="0.45">
      <c r="C31" s="14"/>
      <c r="D31" s="46" t="s">
        <v>16</v>
      </c>
      <c r="E31" s="15">
        <f>E29</f>
        <v>200</v>
      </c>
      <c r="F31" s="15">
        <f>F30</f>
        <v>6000</v>
      </c>
    </row>
    <row r="32" spans="2:11" ht="16.149999999999999" customHeight="1" x14ac:dyDescent="0.45">
      <c r="C32" s="14"/>
      <c r="D32" s="14"/>
      <c r="E32" s="15">
        <f>E28</f>
        <v>0</v>
      </c>
      <c r="F32" s="15">
        <f>F31</f>
        <v>6000</v>
      </c>
    </row>
    <row r="33" spans="2:11" ht="16.149999999999999" customHeight="1" x14ac:dyDescent="0.45">
      <c r="C33" s="14"/>
      <c r="D33" s="14"/>
      <c r="E33" s="15">
        <f>E29</f>
        <v>200</v>
      </c>
      <c r="F33" s="15">
        <f>F29*H11+G13</f>
        <v>20400</v>
      </c>
    </row>
    <row r="34" spans="2:11" ht="16.149999999999999" customHeight="1" x14ac:dyDescent="0.45">
      <c r="C34" s="14"/>
      <c r="D34" s="46" t="s">
        <v>21</v>
      </c>
      <c r="E34" s="15">
        <f>F10</f>
        <v>100</v>
      </c>
      <c r="F34" s="15">
        <f>F28</f>
        <v>0</v>
      </c>
    </row>
    <row r="35" spans="2:11" ht="16.149999999999999" customHeight="1" x14ac:dyDescent="0.45">
      <c r="C35" s="14"/>
      <c r="D35" s="47" t="str">
        <f>_xlfn.CONCAT(C11,",",G11)</f>
        <v>変動費,7200</v>
      </c>
      <c r="E35" s="15">
        <f>E34</f>
        <v>100</v>
      </c>
      <c r="F35" s="15">
        <f>G10*H11+G13</f>
        <v>13200</v>
      </c>
    </row>
    <row r="36" spans="2:11" ht="16.149999999999999" customHeight="1" x14ac:dyDescent="0.45">
      <c r="C36" s="14"/>
      <c r="D36" s="47" t="str">
        <f>_xlfn.CONCAT(C14,",",G14)</f>
        <v>営業利益,4800</v>
      </c>
      <c r="E36" s="15">
        <f>E34</f>
        <v>100</v>
      </c>
      <c r="F36" s="15">
        <f>G10</f>
        <v>18000</v>
      </c>
    </row>
    <row r="37" spans="2:11" ht="16.149999999999999" customHeight="1" x14ac:dyDescent="0.45">
      <c r="C37" s="14"/>
      <c r="D37" s="14"/>
      <c r="E37" s="15">
        <f>E28</f>
        <v>0</v>
      </c>
      <c r="F37" s="15">
        <f>F36</f>
        <v>18000</v>
      </c>
    </row>
    <row r="38" spans="2:11" ht="16.149999999999999" customHeight="1" x14ac:dyDescent="0.45">
      <c r="C38" s="14"/>
      <c r="D38" s="46"/>
      <c r="E38" s="45">
        <f>G13/E12</f>
        <v>55.555555555555557</v>
      </c>
      <c r="F38" s="45">
        <f>F28</f>
        <v>0</v>
      </c>
    </row>
    <row r="39" spans="2:11" ht="16.149999999999999" customHeight="1" x14ac:dyDescent="0.45">
      <c r="C39" s="14"/>
      <c r="D39" s="46" t="s">
        <v>22</v>
      </c>
      <c r="E39" s="15">
        <f>E38</f>
        <v>55.555555555555557</v>
      </c>
      <c r="F39" s="15">
        <f>E39*E10</f>
        <v>10000</v>
      </c>
    </row>
    <row r="40" spans="2:11" ht="16.149999999999999" customHeight="1" x14ac:dyDescent="0.45">
      <c r="C40" s="23"/>
      <c r="D40" s="23"/>
      <c r="E40" s="13">
        <f>E28</f>
        <v>0</v>
      </c>
      <c r="F40" s="13">
        <f>F39</f>
        <v>10000</v>
      </c>
    </row>
    <row r="41" spans="2:11" ht="16.149999999999999" customHeight="1" x14ac:dyDescent="0.45">
      <c r="E41" s="8"/>
      <c r="F41" s="8"/>
      <c r="G41" s="8"/>
      <c r="H41" s="8"/>
      <c r="I41" s="8"/>
      <c r="J41" s="8"/>
    </row>
    <row r="42" spans="2:11" ht="16.149999999999999" customHeight="1" x14ac:dyDescent="0.45">
      <c r="B42" s="3">
        <f>MAX($B$7:B41)+1</f>
        <v>3</v>
      </c>
      <c r="C42" s="3" t="s">
        <v>3</v>
      </c>
      <c r="D42" s="2"/>
      <c r="E42" s="2"/>
      <c r="F42" s="2"/>
      <c r="G42" s="2"/>
      <c r="H42" s="2"/>
      <c r="I42" s="2"/>
      <c r="J42" s="2"/>
      <c r="K42" s="2"/>
    </row>
    <row r="43" spans="2:11" ht="16.149999999999999" customHeight="1" x14ac:dyDescent="0.45"/>
    <row r="44" spans="2:11" ht="16.149999999999999" customHeight="1" x14ac:dyDescent="0.45"/>
    <row r="45" spans="2:11" ht="16.149999999999999" customHeight="1" x14ac:dyDescent="0.45"/>
    <row r="46" spans="2:11" ht="16.149999999999999" customHeight="1" x14ac:dyDescent="0.45"/>
    <row r="47" spans="2:11" ht="16.149999999999999" customHeight="1" x14ac:dyDescent="0.45"/>
    <row r="48" spans="2:11" ht="16.149999999999999" customHeight="1" x14ac:dyDescent="0.45"/>
    <row r="49" ht="16.149999999999999" customHeight="1" x14ac:dyDescent="0.45"/>
    <row r="50" ht="16.149999999999999" customHeight="1" x14ac:dyDescent="0.45"/>
    <row r="51" ht="16.149999999999999" customHeight="1" x14ac:dyDescent="0.45"/>
    <row r="52" ht="16.149999999999999" customHeight="1" x14ac:dyDescent="0.45"/>
    <row r="53" ht="16.149999999999999" customHeight="1" x14ac:dyDescent="0.45"/>
    <row r="54" ht="16.149999999999999" customHeight="1" x14ac:dyDescent="0.45"/>
    <row r="55" ht="16.149999999999999" customHeight="1" x14ac:dyDescent="0.45"/>
    <row r="56" ht="16.149999999999999" customHeight="1" x14ac:dyDescent="0.45"/>
    <row r="57" ht="16.149999999999999" customHeight="1" x14ac:dyDescent="0.45"/>
    <row r="58" ht="16.149999999999999" customHeight="1" x14ac:dyDescent="0.45"/>
    <row r="59" ht="16.149999999999999" customHeight="1" x14ac:dyDescent="0.45"/>
    <row r="60" ht="16.149999999999999" customHeight="1" x14ac:dyDescent="0.45"/>
    <row r="61" ht="16.149999999999999" customHeight="1" x14ac:dyDescent="0.45"/>
    <row r="62" ht="16.149999999999999" customHeight="1" x14ac:dyDescent="0.45"/>
    <row r="63" ht="16.149999999999999" customHeight="1" x14ac:dyDescent="0.45"/>
    <row r="64" ht="16.149999999999999" customHeight="1" x14ac:dyDescent="0.45"/>
    <row r="65" ht="16.149999999999999" customHeight="1" x14ac:dyDescent="0.45"/>
    <row r="66" ht="16.149999999999999" customHeight="1" x14ac:dyDescent="0.45"/>
    <row r="67" ht="16.149999999999999" customHeight="1" x14ac:dyDescent="0.45"/>
    <row r="68" ht="16.149999999999999" customHeight="1" x14ac:dyDescent="0.45"/>
    <row r="69" ht="16.149999999999999" customHeight="1" x14ac:dyDescent="0.45"/>
    <row r="70" ht="16.149999999999999" customHeight="1" x14ac:dyDescent="0.45"/>
    <row r="71" ht="16.149999999999999" customHeight="1" x14ac:dyDescent="0.45"/>
    <row r="72" ht="16.149999999999999" customHeight="1" x14ac:dyDescent="0.45"/>
    <row r="73" ht="16.149999999999999" customHeight="1" x14ac:dyDescent="0.45"/>
    <row r="74" ht="16.149999999999999" customHeight="1" x14ac:dyDescent="0.45"/>
    <row r="75" ht="16.149999999999999" customHeight="1" x14ac:dyDescent="0.45"/>
    <row r="76" ht="16.149999999999999" customHeight="1" x14ac:dyDescent="0.45"/>
    <row r="77" ht="16.149999999999999" customHeight="1" x14ac:dyDescent="0.45"/>
    <row r="78" ht="16.149999999999999" customHeight="1" x14ac:dyDescent="0.45"/>
    <row r="79" ht="16.149999999999999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E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損益分岐点販売数量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2021-03-27T23:46:59Z</dcterms:modified>
  <cp:category/>
  <cp:contentStatus/>
</cp:coreProperties>
</file>