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" documentId="8_{896629D6-FD56-4ACE-9651-EDC2CB26024B}" xr6:coauthVersionLast="46" xr6:coauthVersionMax="46" xr10:uidLastSave="{FED4493D-9439-4B26-946C-12D10D62F158}"/>
  <bookViews>
    <workbookView xWindow="-98" yWindow="-98" windowWidth="20715" windowHeight="13276" tabRatio="877" xr2:uid="{00000000-000D-0000-FFFF-FFFF00000000}"/>
  </bookViews>
  <sheets>
    <sheet name="貢献利益率" sheetId="7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76" l="1"/>
  <c r="E12" i="76"/>
  <c r="F15" i="76" l="1"/>
  <c r="F14" i="76"/>
  <c r="G10" i="76"/>
  <c r="F23" i="76" s="1"/>
  <c r="F12" i="76"/>
  <c r="G12" i="76" s="1"/>
  <c r="B19" i="76"/>
  <c r="B35" i="76" s="1"/>
  <c r="E14" i="76" l="1"/>
  <c r="H12" i="76"/>
  <c r="G14" i="76" l="1"/>
  <c r="E15" i="76"/>
  <c r="G15" i="76" s="1"/>
  <c r="H15" i="76" l="1"/>
  <c r="G33" i="76" s="1"/>
  <c r="E33" i="76" s="1"/>
  <c r="G30" i="76"/>
  <c r="F24" i="76"/>
  <c r="G29" i="76"/>
  <c r="G27" i="76"/>
  <c r="E22" i="76"/>
  <c r="G23" i="76" s="1"/>
  <c r="G24" i="76" l="1"/>
  <c r="E28" i="76"/>
  <c r="G28" i="76"/>
  <c r="F28" i="76" s="1"/>
  <c r="E29" i="76"/>
  <c r="E32" i="76"/>
  <c r="E30" i="76"/>
  <c r="F32" i="76"/>
  <c r="F29" i="76"/>
  <c r="F31" i="76"/>
</calcChain>
</file>

<file path=xl/sharedStrings.xml><?xml version="1.0" encoding="utf-8"?>
<sst xmlns="http://schemas.openxmlformats.org/spreadsheetml/2006/main" count="48" uniqueCount="29">
  <si>
    <t>百万円</t>
    <rPh sb="0" eb="3">
      <t>ヒャクマンエン</t>
    </rPh>
    <phoneticPr fontId="1"/>
  </si>
  <si>
    <t>入力</t>
    <rPh sb="0" eb="2">
      <t>ニュウリョク</t>
    </rPh>
    <phoneticPr fontId="1"/>
  </si>
  <si>
    <t>グラフ元</t>
    <rPh sb="3" eb="4">
      <t>モト</t>
    </rPh>
    <phoneticPr fontId="1"/>
  </si>
  <si>
    <t>グラフ</t>
    <phoneticPr fontId="1"/>
  </si>
  <si>
    <t>CVP分析</t>
    <rPh sb="3" eb="5">
      <t>ブンセキ</t>
    </rPh>
    <phoneticPr fontId="1"/>
  </si>
  <si>
    <t>変動費</t>
    <rPh sb="0" eb="3">
      <t>ヘンドウヒ</t>
    </rPh>
    <phoneticPr fontId="1"/>
  </si>
  <si>
    <t>貢献利益</t>
    <rPh sb="0" eb="4">
      <t>コウケンリエキ</t>
    </rPh>
    <phoneticPr fontId="1"/>
  </si>
  <si>
    <t>費用/利益</t>
    <rPh sb="0" eb="2">
      <t>ヒヨウ</t>
    </rPh>
    <rPh sb="3" eb="5">
      <t>リエキ</t>
    </rPh>
    <phoneticPr fontId="1"/>
  </si>
  <si>
    <t>構成比</t>
    <rPh sb="0" eb="3">
      <t>コウセイヒ</t>
    </rPh>
    <phoneticPr fontId="1"/>
  </si>
  <si>
    <t>サンプル_単純例</t>
    <rPh sb="5" eb="7">
      <t>タンジュン</t>
    </rPh>
    <rPh sb="7" eb="8">
      <t>レイ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</si>
  <si>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</si>
  <si>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</si>
  <si>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</si>
  <si>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X軸</t>
    <rPh sb="1" eb="2">
      <t>ジク</t>
    </rPh>
    <phoneticPr fontId="1"/>
  </si>
  <si>
    <t>Y軸</t>
    <rPh sb="1" eb="2">
      <t>ジク</t>
    </rPh>
    <phoneticPr fontId="1"/>
  </si>
  <si>
    <t>貢献利益線上の最大売上高</t>
    <rPh sb="0" eb="5">
      <t>コウケンリエキセン</t>
    </rPh>
    <rPh sb="5" eb="6">
      <t>ジョウ</t>
    </rPh>
    <rPh sb="7" eb="12">
      <t>サイダイウリアゲダカ</t>
    </rPh>
    <phoneticPr fontId="1"/>
  </si>
  <si>
    <t>最大売上高に対応する貢献利益</t>
    <rPh sb="0" eb="5">
      <t>サイダイウリアゲダカ</t>
    </rPh>
    <rPh sb="6" eb="8">
      <t>タイオウ</t>
    </rPh>
    <rPh sb="10" eb="14">
      <t>コウケンリエキ</t>
    </rPh>
    <phoneticPr fontId="1"/>
  </si>
  <si>
    <t>貢献利益線の延長割合</t>
    <rPh sb="0" eb="5">
      <t>コウケンリエキセン</t>
    </rPh>
    <rPh sb="6" eb="10">
      <t>エンチョウワリアイ</t>
    </rPh>
    <phoneticPr fontId="1"/>
  </si>
  <si>
    <t>貢献利益率</t>
    <rPh sb="0" eb="5">
      <t>コウケンリエキリツ</t>
    </rPh>
    <phoneticPr fontId="1"/>
  </si>
  <si>
    <t>貢献利益率</t>
    <rPh sb="0" eb="4">
      <t>コウケンリエキ</t>
    </rPh>
    <rPh sb="4" eb="5">
      <t>リツ</t>
    </rPh>
    <phoneticPr fontId="1"/>
  </si>
  <si>
    <t>貢献利益率（%）</t>
    <rPh sb="0" eb="5">
      <t>コウケンリエキリツ</t>
    </rPh>
    <phoneticPr fontId="1"/>
  </si>
  <si>
    <t>原価値入率</t>
    <rPh sb="0" eb="5">
      <t>ゲンカネイレリツ</t>
    </rPh>
    <phoneticPr fontId="1"/>
  </si>
  <si>
    <t>売上値引率</t>
    <rPh sb="0" eb="5">
      <t>ウリアゲネビキリツ</t>
    </rPh>
    <phoneticPr fontId="1"/>
  </si>
  <si>
    <t>%</t>
    <phoneticPr fontId="1"/>
  </si>
  <si>
    <t>構成比/率</t>
    <rPh sb="0" eb="3">
      <t>コウセイヒ</t>
    </rPh>
    <rPh sb="4" eb="5">
      <t>リツ</t>
    </rPh>
    <phoneticPr fontId="1"/>
  </si>
  <si>
    <t>総売上高</t>
    <rPh sb="0" eb="1">
      <t>ソウ</t>
    </rPh>
    <rPh sb="1" eb="4">
      <t>ウリアゲダカ</t>
    </rPh>
    <phoneticPr fontId="1"/>
  </si>
  <si>
    <t>純売上高</t>
    <rPh sb="0" eb="4">
      <t>ジュンウリアゲダカ</t>
    </rPh>
    <phoneticPr fontId="1"/>
  </si>
  <si>
    <t>-</t>
    <phoneticPr fontId="1"/>
  </si>
  <si>
    <t>純売上高</t>
    <rPh sb="0" eb="1">
      <t>ジュン</t>
    </rPh>
    <rPh sb="1" eb="4">
      <t>ウリアゲダカ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</si>
</sst>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_ "/>
    <numFmt numFmtId="178" formatCode="#,##0.000;[Red]\-#,##0.000"/>
    <numFmt numFmtId="179" formatCode="0.0%"/>
  </numFmts>
  <fonts count="7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color theme="1"/>
      <name val="Meiryo UI"/>
      <family val="2"/>
      <scheme val="minor"/>
    </font>
    <font>
      <sz val="11"/>
      <color theme="0"/>
      <name val="Meiryo UI"/>
      <family val="2"/>
      <scheme val="minor"/>
    </font>
    <font>
      <sz val="11"/>
      <color theme="4"/>
      <name val="Meiryo UI"/>
      <family val="2"/>
      <scheme val="minor"/>
    </font>
    <font>
      <sz val="11"/>
      <name val="Meiryo UI"/>
      <family val="2"/>
      <scheme val="minor"/>
    </font>
    <font>
      <sz val="11"/>
      <color theme="0"/>
      <name val="Meiryo U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Border="1"/>
    <xf numFmtId="0" fontId="0" fillId="2" borderId="0" xfId="0" applyFill="1"/>
    <xf numFmtId="0" fontId="3" fillId="2" borderId="0" xfId="0" applyFont="1" applyFill="1"/>
    <xf numFmtId="177" fontId="0" fillId="0" borderId="0" xfId="0" applyNumberFormat="1" applyBorder="1"/>
    <xf numFmtId="178" fontId="0" fillId="0" borderId="0" xfId="1" applyNumberFormat="1" applyFont="1" applyAlignment="1"/>
    <xf numFmtId="178" fontId="0" fillId="2" borderId="0" xfId="1" applyNumberFormat="1" applyFont="1" applyFill="1" applyAlignment="1"/>
    <xf numFmtId="10" fontId="0" fillId="0" borderId="0" xfId="2" applyNumberFormat="1" applyFont="1" applyAlignment="1"/>
    <xf numFmtId="176" fontId="0" fillId="0" borderId="0" xfId="0" applyNumberFormat="1"/>
    <xf numFmtId="38" fontId="4" fillId="3" borderId="5" xfId="1" applyFont="1" applyFill="1" applyBorder="1" applyAlignment="1"/>
    <xf numFmtId="0" fontId="0" fillId="0" borderId="6" xfId="0" applyBorder="1"/>
    <xf numFmtId="38" fontId="0" fillId="0" borderId="6" xfId="0" applyNumberFormat="1" applyBorder="1"/>
    <xf numFmtId="0" fontId="0" fillId="0" borderId="2" xfId="0" applyBorder="1"/>
    <xf numFmtId="38" fontId="0" fillId="0" borderId="2" xfId="0" applyNumberFormat="1" applyBorder="1"/>
    <xf numFmtId="0" fontId="0" fillId="0" borderId="1" xfId="0" applyBorder="1"/>
    <xf numFmtId="178" fontId="0" fillId="0" borderId="1" xfId="1" applyNumberFormat="1" applyFont="1" applyBorder="1" applyAlignment="1"/>
    <xf numFmtId="38" fontId="4" fillId="3" borderId="3" xfId="1" applyFont="1" applyFill="1" applyBorder="1" applyAlignment="1"/>
    <xf numFmtId="0" fontId="0" fillId="0" borderId="7" xfId="0" applyBorder="1"/>
    <xf numFmtId="38" fontId="5" fillId="0" borderId="3" xfId="1" applyFont="1" applyBorder="1" applyAlignment="1"/>
    <xf numFmtId="38" fontId="5" fillId="0" borderId="3" xfId="0" applyNumberFormat="1" applyFont="1" applyBorder="1"/>
    <xf numFmtId="0" fontId="4" fillId="3" borderId="3" xfId="0" applyFont="1" applyFill="1" applyBorder="1"/>
    <xf numFmtId="38" fontId="0" fillId="0" borderId="3" xfId="0" applyNumberFormat="1" applyBorder="1"/>
    <xf numFmtId="0" fontId="0" fillId="0" borderId="4" xfId="0" applyBorder="1"/>
    <xf numFmtId="38" fontId="0" fillId="0" borderId="4" xfId="0" applyNumberFormat="1" applyBorder="1"/>
    <xf numFmtId="179" fontId="0" fillId="0" borderId="4" xfId="2" applyNumberFormat="1" applyFont="1" applyBorder="1" applyAlignment="1"/>
    <xf numFmtId="0" fontId="0" fillId="0" borderId="8" xfId="0" applyFill="1" applyBorder="1"/>
    <xf numFmtId="0" fontId="0" fillId="0" borderId="8" xfId="0" applyBorder="1"/>
    <xf numFmtId="38" fontId="0" fillId="0" borderId="8" xfId="0" applyNumberFormat="1" applyBorder="1"/>
    <xf numFmtId="179" fontId="0" fillId="0" borderId="8" xfId="2" applyNumberFormat="1" applyFont="1" applyBorder="1" applyAlignment="1"/>
    <xf numFmtId="0" fontId="3" fillId="0" borderId="0" xfId="0" applyFont="1"/>
    <xf numFmtId="0" fontId="6" fillId="0" borderId="0" xfId="0" applyFont="1"/>
    <xf numFmtId="38" fontId="0" fillId="0" borderId="0" xfId="0" applyNumberFormat="1" applyBorder="1"/>
    <xf numFmtId="179" fontId="5" fillId="0" borderId="0" xfId="2" applyNumberFormat="1" applyFont="1" applyFill="1" applyBorder="1" applyAlignment="1"/>
    <xf numFmtId="38" fontId="5" fillId="0" borderId="9" xfId="1" applyFont="1" applyFill="1" applyBorder="1" applyAlignment="1"/>
    <xf numFmtId="38" fontId="5" fillId="0" borderId="2" xfId="1" applyFont="1" applyFill="1" applyBorder="1" applyAlignment="1"/>
    <xf numFmtId="179" fontId="4" fillId="3" borderId="3" xfId="2" applyNumberFormat="1" applyFont="1" applyFill="1" applyBorder="1" applyAlignment="1"/>
    <xf numFmtId="179" fontId="5" fillId="0" borderId="12" xfId="2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5" fillId="0" borderId="2" xfId="1" applyNumberFormat="1" applyFont="1" applyFill="1" applyBorder="1" applyAlignment="1"/>
    <xf numFmtId="179" fontId="0" fillId="0" borderId="3" xfId="2" applyNumberFormat="1" applyFont="1" applyBorder="1" applyAlignment="1"/>
    <xf numFmtId="176" fontId="0" fillId="0" borderId="4" xfId="1" applyNumberFormat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貢献利益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貢献利益率!$C$22:$D$22</c:f>
              <c:strCache>
                <c:ptCount val="2"/>
                <c:pt idx="0">
                  <c:v>純売上高</c:v>
                </c:pt>
                <c:pt idx="1">
                  <c:v>百万円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5-4CD1-AE95-2C40EAE776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貢献利益率!$E$21:$G$21</c:f>
              <c:strCache>
                <c:ptCount val="3"/>
                <c:pt idx="0">
                  <c:v>純売上高</c:v>
                </c:pt>
                <c:pt idx="1">
                  <c:v>費用/利益</c:v>
                </c:pt>
                <c:pt idx="2">
                  <c:v>構成比</c:v>
                </c:pt>
              </c:strCache>
            </c:strRef>
          </c:cat>
          <c:val>
            <c:numRef>
              <c:f>貢献利益率!$E$22:$G$22</c:f>
              <c:numCache>
                <c:formatCode>General</c:formatCode>
                <c:ptCount val="3"/>
                <c:pt idx="0" formatCode="#,##0_);[Red]\(#,##0\)">
                  <c:v>21600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5-4CD1-AE95-2C40EAE77637}"/>
            </c:ext>
          </c:extLst>
        </c:ser>
        <c:ser>
          <c:idx val="1"/>
          <c:order val="1"/>
          <c:tx>
            <c:strRef>
              <c:f>貢献利益率!$C$23:$D$23</c:f>
              <c:strCache>
                <c:ptCount val="2"/>
                <c:pt idx="0">
                  <c:v>変動費</c:v>
                </c:pt>
                <c:pt idx="1">
                  <c:v>百万円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C5-4CD1-AE95-2C40EAE776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貢献利益率!$E$21:$G$21</c:f>
              <c:strCache>
                <c:ptCount val="3"/>
                <c:pt idx="0">
                  <c:v>純売上高</c:v>
                </c:pt>
                <c:pt idx="1">
                  <c:v>費用/利益</c:v>
                </c:pt>
                <c:pt idx="2">
                  <c:v>構成比</c:v>
                </c:pt>
              </c:strCache>
            </c:strRef>
          </c:cat>
          <c:val>
            <c:numRef>
              <c:f>貢献利益率!$E$23:$G$23</c:f>
              <c:numCache>
                <c:formatCode>#,##0_);[Red]\(#,##0\)</c:formatCode>
                <c:ptCount val="3"/>
                <c:pt idx="1">
                  <c:v>15000</c:v>
                </c:pt>
                <c:pt idx="2" formatCode="0.0%">
                  <c:v>0.69444444444444442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C5-4CD1-AE95-2C40EAE77637}"/>
            </c:ext>
          </c:extLst>
        </c:ser>
        <c:ser>
          <c:idx val="2"/>
          <c:order val="2"/>
          <c:tx>
            <c:strRef>
              <c:f>貢献利益率!$C$24:$D$24</c:f>
              <c:strCache>
                <c:ptCount val="2"/>
                <c:pt idx="0">
                  <c:v>貢献利益</c:v>
                </c:pt>
                <c:pt idx="1">
                  <c:v>百万円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C5-4CD1-AE95-2C40EAE776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貢献利益率!$E$21:$G$21</c:f>
              <c:strCache>
                <c:ptCount val="3"/>
                <c:pt idx="0">
                  <c:v>純売上高</c:v>
                </c:pt>
                <c:pt idx="1">
                  <c:v>費用/利益</c:v>
                </c:pt>
                <c:pt idx="2">
                  <c:v>構成比</c:v>
                </c:pt>
              </c:strCache>
            </c:strRef>
          </c:cat>
          <c:val>
            <c:numRef>
              <c:f>貢献利益率!$E$24:$G$24</c:f>
              <c:numCache>
                <c:formatCode>#,##0_);[Red]\(#,##0\)</c:formatCode>
                <c:ptCount val="3"/>
                <c:pt idx="1">
                  <c:v>6600</c:v>
                </c:pt>
                <c:pt idx="2" formatCode="0.0%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C5-4CD1-AE95-2C40EAE77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4684287"/>
        <c:axId val="74688863"/>
      </c:barChart>
      <c:catAx>
        <c:axId val="7468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88863"/>
        <c:crosses val="autoZero"/>
        <c:auto val="1"/>
        <c:lblAlgn val="ctr"/>
        <c:lblOffset val="100"/>
        <c:noMultiLvlLbl val="0"/>
      </c:catAx>
      <c:valAx>
        <c:axId val="7468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8428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貢献利益線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588157894736821E-2"/>
          <c:y val="0.15217604166666665"/>
          <c:w val="0.88651330409356721"/>
          <c:h val="0.679143402777777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94-40B1-AD45-B5D9F0131A3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94-40B1-AD45-B5D9F0131A31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94-40B1-AD45-B5D9F0131A3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F1028BF-D4FC-427E-B4E6-170E28FFEBF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94-40B1-AD45-B5D9F0131A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F69718-C1EA-4515-BE4A-C8A1BE9828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94-40B1-AD45-B5D9F0131A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534C17-7D47-4123-B9CA-708EF97F3C5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94-40B1-AD45-B5D9F0131A31}"/>
                </c:ext>
              </c:extLst>
            </c:dLbl>
            <c:dLbl>
              <c:idx val="3"/>
              <c:layout>
                <c:manualLayout>
                  <c:x val="-1.8567251461988985E-3"/>
                  <c:y val="-2.6458333333333493E-2"/>
                </c:manualLayout>
              </c:layout>
              <c:tx>
                <c:rich>
                  <a:bodyPr/>
                  <a:lstStyle/>
                  <a:p>
                    <a:fld id="{62BF7AD4-6BA5-4EDA-B724-AF7FD977F8BD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1F9B7A71-BCF7-45F9-8A3A-FBC7FA09DAD5}" type="XVALUE">
                      <a:rPr lang="en-US" altLang="ja-JP" baseline="0"/>
                      <a:pPr/>
                      <a:t>[X 値]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94-40B1-AD45-B5D9F0131A31}"/>
                </c:ext>
              </c:extLst>
            </c:dLbl>
            <c:dLbl>
              <c:idx val="4"/>
              <c:layout>
                <c:manualLayout>
                  <c:x val="-3.7134502923976609E-3"/>
                  <c:y val="3.9687500000000001E-2"/>
                </c:manualLayout>
              </c:layout>
              <c:tx>
                <c:rich>
                  <a:bodyPr/>
                  <a:lstStyle/>
                  <a:p>
                    <a:fld id="{49C84927-74F7-4FA5-ACBC-6FCAEA1111CD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37122C88-0206-4CB8-A821-33F63B0EEE46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94-40B1-AD45-B5D9F0131A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7C67AA-43B5-4969-AFF1-53205DBE53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94-40B1-AD45-B5D9F0131A31}"/>
                </c:ext>
              </c:extLst>
            </c:dLbl>
            <c:dLbl>
              <c:idx val="6"/>
              <c:layout>
                <c:manualLayout>
                  <c:x val="2.7850877192982456E-2"/>
                  <c:y val="-1.32291666666666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1AB8571-DDAA-4B41-B2F5-6DFEE70B4D1A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, </a:t>
                    </a:r>
                    <a:fld id="{1DF2BE24-F067-4824-B385-A9936C595DDE}" type="XVALUE">
                      <a:rPr lang="en-US" altLang="ja-JP" baseline="0"/>
                      <a:pPr>
                        <a:defRPr/>
                      </a:pPr>
                      <a:t>[X 値]</a:t>
                    </a:fld>
                    <a:endParaRPr lang="en-US" altLang="ja-JP" baseline="0"/>
                  </a:p>
                </c:rich>
              </c:tx>
              <c:numFmt formatCode="#,##0.0_ ;[Red]\-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794-40B1-AD45-B5D9F0131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貢献利益率!$E$27:$E$33</c:f>
              <c:numCache>
                <c:formatCode>#,##0_);[Red]\(#,##0\)</c:formatCode>
                <c:ptCount val="7"/>
                <c:pt idx="0" formatCode="General">
                  <c:v>0</c:v>
                </c:pt>
                <c:pt idx="1">
                  <c:v>32400</c:v>
                </c:pt>
                <c:pt idx="2">
                  <c:v>21600</c:v>
                </c:pt>
                <c:pt idx="3">
                  <c:v>21600</c:v>
                </c:pt>
                <c:pt idx="4" formatCode="General">
                  <c:v>0</c:v>
                </c:pt>
                <c:pt idx="5">
                  <c:v>21600</c:v>
                </c:pt>
                <c:pt idx="6" formatCode="#,##0.0;[Red]\-#,##0.0">
                  <c:v>30.555555555555557</c:v>
                </c:pt>
              </c:numCache>
            </c:numRef>
          </c:xVal>
          <c:yVal>
            <c:numRef>
              <c:f>貢献利益率!$F$27:$F$33</c:f>
              <c:numCache>
                <c:formatCode>#,##0_);[Red]\(#,##0\)</c:formatCode>
                <c:ptCount val="7"/>
                <c:pt idx="0" formatCode="General">
                  <c:v>0</c:v>
                </c:pt>
                <c:pt idx="1">
                  <c:v>9900</c:v>
                </c:pt>
                <c:pt idx="2">
                  <c:v>6600</c:v>
                </c:pt>
                <c:pt idx="3" formatCode="General">
                  <c:v>0</c:v>
                </c:pt>
                <c:pt idx="4">
                  <c:v>6600</c:v>
                </c:pt>
                <c:pt idx="5">
                  <c:v>6600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貢献利益率!$D$27:$D$33</c15:f>
                <c15:dlblRangeCache>
                  <c:ptCount val="7"/>
                  <c:pt idx="3">
                    <c:v>純売上高</c:v>
                  </c:pt>
                  <c:pt idx="4">
                    <c:v>貢献利益</c:v>
                  </c:pt>
                  <c:pt idx="6">
                    <c:v>貢献利益率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94-40B1-AD45-B5D9F013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593039"/>
        <c:axId val="512600111"/>
      </c:scatterChart>
      <c:valAx>
        <c:axId val="512593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（純売上高：百万円）</a:t>
                </a:r>
              </a:p>
            </c:rich>
          </c:tx>
          <c:layout>
            <c:manualLayout>
              <c:xMode val="edge"/>
              <c:yMode val="edge"/>
              <c:x val="0.80318713450292401"/>
              <c:y val="0.913966319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2600111"/>
        <c:crosses val="autoZero"/>
        <c:crossBetween val="midCat"/>
      </c:valAx>
      <c:valAx>
        <c:axId val="51260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（貢献利益：百万円）</a:t>
                </a:r>
              </a:p>
            </c:rich>
          </c:tx>
          <c:layout>
            <c:manualLayout>
              <c:xMode val="edge"/>
              <c:yMode val="edge"/>
              <c:x val="1.2997076023391813E-2"/>
              <c:y val="2.64583333333333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2593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35</xdr:row>
      <xdr:rowOff>71435</xdr:rowOff>
    </xdr:from>
    <xdr:to>
      <xdr:col>10</xdr:col>
      <xdr:colOff>339187</xdr:colOff>
      <xdr:row>49</xdr:row>
      <xdr:rowOff>84410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08B17C-C23C-42D0-AFC3-C1D349B8A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109545</xdr:rowOff>
    </xdr:from>
    <xdr:to>
      <xdr:col>10</xdr:col>
      <xdr:colOff>343950</xdr:colOff>
      <xdr:row>63</xdr:row>
      <xdr:rowOff>122520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D494894-0544-4C39-A1BC-F5F80E161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B3B2-8ABA-42AA-A510-5C8508B84890}">
  <dimension ref="A1:M64"/>
  <sheetViews>
    <sheetView showGridLines="0" tabSelected="1" workbookViewId="0"/>
  </sheetViews>
  <sheetFormatPr defaultColWidth="0" defaultRowHeight="16.149999999999999" customHeight="1" zeroHeight="1" x14ac:dyDescent="0.45"/>
  <cols>
    <col min="1" max="2" width="0.77734375" customWidth="1"/>
    <col min="3" max="3" width="10.5546875" customWidth="1"/>
    <col min="4" max="4" width="5.5546875" customWidth="1"/>
    <col min="5" max="10" width="9.88671875" customWidth="1"/>
    <col min="11" max="11" width="5.77734375" customWidth="1"/>
    <col min="12" max="13" width="9.109375" hidden="1" customWidth="1"/>
    <col min="14" max="16384" width="8.88671875" hidden="1"/>
  </cols>
  <sheetData>
    <row r="1" spans="1:11" s="2" customFormat="1" ht="15" x14ac:dyDescent="0.45">
      <c r="A1" s="2" t="s">
        <v>4</v>
      </c>
    </row>
    <row r="2" spans="1:11" s="2" customFormat="1" ht="15" x14ac:dyDescent="0.45">
      <c r="A2" s="2" t="s">
        <v>19</v>
      </c>
    </row>
    <row r="3" spans="1:11" s="2" customFormat="1" ht="15" x14ac:dyDescent="0.45">
      <c r="A3" s="2" t="s">
        <v>9</v>
      </c>
    </row>
    <row r="4" spans="1:11" s="2" customFormat="1" ht="15" x14ac:dyDescent="0.45">
      <c r="A4" s="2" t="s">
        <v>0</v>
      </c>
    </row>
    <row r="5" spans="1:11" ht="15" customHeight="1" x14ac:dyDescent="0.45"/>
    <row r="6" spans="1:11" ht="5.0999999999999996" customHeight="1" x14ac:dyDescent="0.45"/>
    <row r="7" spans="1:11" ht="16.149999999999999" customHeight="1" x14ac:dyDescent="0.45">
      <c r="B7" s="3">
        <v>1</v>
      </c>
      <c r="C7" s="3" t="s">
        <v>1</v>
      </c>
      <c r="D7" s="2"/>
      <c r="E7" s="2"/>
      <c r="F7" s="2"/>
      <c r="G7" s="2"/>
      <c r="H7" s="2"/>
      <c r="I7" s="2"/>
      <c r="J7" s="2"/>
      <c r="K7" s="2"/>
    </row>
    <row r="8" spans="1:11" ht="16.149999999999999" customHeight="1" x14ac:dyDescent="0.45"/>
    <row r="9" spans="1:11" ht="16.149999999999999" customHeight="1" thickBot="1" x14ac:dyDescent="0.5">
      <c r="E9" s="17" t="s">
        <v>10</v>
      </c>
      <c r="F9" s="10" t="s">
        <v>11</v>
      </c>
      <c r="G9" s="14" t="s">
        <v>12</v>
      </c>
      <c r="H9" s="14" t="s">
        <v>24</v>
      </c>
    </row>
    <row r="10" spans="1:11" ht="16.149999999999999" customHeight="1" thickBot="1" x14ac:dyDescent="0.5">
      <c r="C10" t="s">
        <v>5</v>
      </c>
      <c r="D10" t="s">
        <v>0</v>
      </c>
      <c r="E10" s="9">
        <v>150</v>
      </c>
      <c r="F10" s="16">
        <v>100</v>
      </c>
      <c r="G10" s="33">
        <f>E10*F10</f>
        <v>15000</v>
      </c>
      <c r="H10" s="36">
        <f>G10/G$12</f>
        <v>0.625</v>
      </c>
    </row>
    <row r="11" spans="1:11" ht="16.149999999999999" customHeight="1" thickBot="1" x14ac:dyDescent="0.5">
      <c r="C11" t="s">
        <v>21</v>
      </c>
      <c r="D11" t="s">
        <v>23</v>
      </c>
      <c r="E11" s="37" t="s">
        <v>27</v>
      </c>
      <c r="F11" s="38" t="s">
        <v>27</v>
      </c>
      <c r="G11" s="39" t="s">
        <v>27</v>
      </c>
      <c r="H11" s="35">
        <v>0.6</v>
      </c>
    </row>
    <row r="12" spans="1:11" ht="16.149999999999999" customHeight="1" thickBot="1" x14ac:dyDescent="0.5">
      <c r="C12" t="s">
        <v>25</v>
      </c>
      <c r="D12" t="s">
        <v>0</v>
      </c>
      <c r="E12" s="42">
        <f>E10+(E10*H11)</f>
        <v>240</v>
      </c>
      <c r="F12" s="34">
        <f>F10</f>
        <v>100</v>
      </c>
      <c r="G12" s="34">
        <f>E12*F12</f>
        <v>24000</v>
      </c>
      <c r="H12" s="32">
        <f>G12/G$12</f>
        <v>1</v>
      </c>
    </row>
    <row r="13" spans="1:11" ht="16.149999999999999" customHeight="1" thickBot="1" x14ac:dyDescent="0.5">
      <c r="C13" t="s">
        <v>22</v>
      </c>
      <c r="D13" t="s">
        <v>23</v>
      </c>
      <c r="E13" s="40" t="s">
        <v>27</v>
      </c>
      <c r="F13" s="40" t="s">
        <v>27</v>
      </c>
      <c r="G13" s="41" t="s">
        <v>27</v>
      </c>
      <c r="H13" s="35">
        <v>0.1</v>
      </c>
    </row>
    <row r="14" spans="1:11" ht="16.149999999999999" customHeight="1" x14ac:dyDescent="0.45">
      <c r="C14" t="s">
        <v>26</v>
      </c>
      <c r="E14" s="31">
        <f>E12*(1-H13)</f>
        <v>216</v>
      </c>
      <c r="F14" s="31">
        <f>F10</f>
        <v>100</v>
      </c>
      <c r="G14" s="31">
        <f>E14*F14</f>
        <v>21600</v>
      </c>
      <c r="H14" s="38" t="s">
        <v>27</v>
      </c>
    </row>
    <row r="15" spans="1:11" ht="16.149999999999999" customHeight="1" x14ac:dyDescent="0.45">
      <c r="C15" t="s">
        <v>6</v>
      </c>
      <c r="E15" s="23">
        <f>E14-E10</f>
        <v>66</v>
      </c>
      <c r="F15" s="23">
        <f>F10</f>
        <v>100</v>
      </c>
      <c r="G15" s="23">
        <f>E15*F15</f>
        <v>6600</v>
      </c>
      <c r="H15" s="24">
        <f>G15/G14</f>
        <v>0.30555555555555558</v>
      </c>
    </row>
    <row r="16" spans="1:11" ht="16.149999999999999" customHeight="1" thickBot="1" x14ac:dyDescent="0.5"/>
    <row r="17" spans="2:11" ht="16.149999999999999" customHeight="1" thickBot="1" x14ac:dyDescent="0.5">
      <c r="C17" t="s">
        <v>17</v>
      </c>
      <c r="E17" s="20">
        <v>1.5</v>
      </c>
    </row>
    <row r="18" spans="2:11" ht="16.149999999999999" customHeight="1" x14ac:dyDescent="0.45">
      <c r="F18" s="5"/>
      <c r="G18" s="5"/>
      <c r="H18" s="5"/>
      <c r="I18" s="7"/>
      <c r="J18" s="5"/>
    </row>
    <row r="19" spans="2:11" ht="16.149999999999999" customHeight="1" x14ac:dyDescent="0.45">
      <c r="B19" s="3">
        <f>MAX($B$7:B16)+1</f>
        <v>2</v>
      </c>
      <c r="C19" s="3" t="s">
        <v>2</v>
      </c>
      <c r="D19" s="2"/>
      <c r="E19" s="2"/>
      <c r="F19" s="6"/>
      <c r="G19" s="6"/>
      <c r="H19" s="6"/>
      <c r="I19" s="6"/>
      <c r="J19" s="6"/>
      <c r="K19" s="2"/>
    </row>
    <row r="20" spans="2:11" ht="16.149999999999999" customHeight="1" x14ac:dyDescent="0.45">
      <c r="F20" s="5"/>
      <c r="G20" s="5"/>
      <c r="H20" s="5"/>
      <c r="I20" s="5"/>
      <c r="J20" s="5"/>
    </row>
    <row r="21" spans="2:11" ht="16.149999999999999" customHeight="1" x14ac:dyDescent="0.45">
      <c r="E21" s="14" t="s">
        <v>28</v>
      </c>
      <c r="F21" s="15" t="s">
        <v>7</v>
      </c>
      <c r="G21" s="15" t="s">
        <v>8</v>
      </c>
      <c r="H21" s="5"/>
      <c r="I21" s="5"/>
      <c r="J21" s="5"/>
    </row>
    <row r="22" spans="2:11" ht="16.149999999999999" customHeight="1" x14ac:dyDescent="0.45">
      <c r="C22" s="10" t="s">
        <v>28</v>
      </c>
      <c r="D22" s="10" t="s">
        <v>0</v>
      </c>
      <c r="E22" s="11">
        <f>G14</f>
        <v>21600</v>
      </c>
      <c r="F22" s="10"/>
      <c r="G22" s="10"/>
      <c r="H22" s="1"/>
      <c r="I22" s="1"/>
      <c r="J22" s="1"/>
      <c r="K22" s="4"/>
    </row>
    <row r="23" spans="2:11" ht="16.149999999999999" customHeight="1" x14ac:dyDescent="0.45">
      <c r="C23" s="22" t="s">
        <v>5</v>
      </c>
      <c r="D23" s="22" t="s">
        <v>0</v>
      </c>
      <c r="E23" s="22"/>
      <c r="F23" s="23">
        <f>G10</f>
        <v>15000</v>
      </c>
      <c r="G23" s="24">
        <f>F23/E22</f>
        <v>0.69444444444444442</v>
      </c>
      <c r="H23" s="1"/>
      <c r="I23" s="1"/>
      <c r="J23" s="1"/>
      <c r="K23" s="4"/>
    </row>
    <row r="24" spans="2:11" ht="16.149999999999999" customHeight="1" thickBot="1" x14ac:dyDescent="0.5">
      <c r="C24" s="25" t="s">
        <v>6</v>
      </c>
      <c r="D24" s="26" t="s">
        <v>0</v>
      </c>
      <c r="E24" s="26"/>
      <c r="F24" s="27">
        <f>G15</f>
        <v>6600</v>
      </c>
      <c r="G24" s="28">
        <f>F24/E22</f>
        <v>0.30555555555555558</v>
      </c>
      <c r="H24" s="1"/>
      <c r="I24" s="1"/>
      <c r="J24" s="1"/>
      <c r="K24" s="4"/>
    </row>
    <row r="25" spans="2:11" ht="16.149999999999999" customHeight="1" thickTop="1" x14ac:dyDescent="0.45">
      <c r="C25" s="1"/>
      <c r="D25" s="1"/>
      <c r="E25" s="1"/>
      <c r="F25" s="1"/>
      <c r="G25" s="1"/>
      <c r="H25" s="1"/>
      <c r="I25" s="1"/>
      <c r="J25" s="1"/>
      <c r="K25" s="4"/>
    </row>
    <row r="26" spans="2:11" ht="16.149999999999999" customHeight="1" thickBot="1" x14ac:dyDescent="0.5">
      <c r="E26" s="14" t="s">
        <v>13</v>
      </c>
      <c r="F26" s="14" t="s">
        <v>14</v>
      </c>
    </row>
    <row r="27" spans="2:11" ht="16.149999999999999" customHeight="1" thickBot="1" x14ac:dyDescent="0.5">
      <c r="E27">
        <v>0</v>
      </c>
      <c r="F27">
        <v>0</v>
      </c>
      <c r="G27" s="18">
        <f>G14*E17</f>
        <v>32400</v>
      </c>
      <c r="H27" t="s">
        <v>15</v>
      </c>
    </row>
    <row r="28" spans="2:11" ht="16.149999999999999" customHeight="1" thickBot="1" x14ac:dyDescent="0.5">
      <c r="E28" s="13">
        <f>G27</f>
        <v>32400</v>
      </c>
      <c r="F28" s="13">
        <f>G28</f>
        <v>9900</v>
      </c>
      <c r="G28" s="19">
        <f>G27*H15</f>
        <v>9900</v>
      </c>
      <c r="H28" t="s">
        <v>16</v>
      </c>
    </row>
    <row r="29" spans="2:11" ht="16.149999999999999" customHeight="1" thickBot="1" x14ac:dyDescent="0.5">
      <c r="E29" s="13">
        <f>G29</f>
        <v>21600</v>
      </c>
      <c r="F29" s="13">
        <f>G30</f>
        <v>6600</v>
      </c>
      <c r="G29" s="19">
        <f>G14</f>
        <v>21600</v>
      </c>
      <c r="H29" t="s">
        <v>28</v>
      </c>
    </row>
    <row r="30" spans="2:11" ht="16.149999999999999" customHeight="1" thickBot="1" x14ac:dyDescent="0.5">
      <c r="D30" s="29" t="s">
        <v>28</v>
      </c>
      <c r="E30" s="13">
        <f>G29</f>
        <v>21600</v>
      </c>
      <c r="F30" s="12">
        <v>0</v>
      </c>
      <c r="G30" s="21">
        <f>G15</f>
        <v>6600</v>
      </c>
      <c r="H30" t="s">
        <v>6</v>
      </c>
    </row>
    <row r="31" spans="2:11" ht="16.149999999999999" customHeight="1" x14ac:dyDescent="0.45">
      <c r="D31" s="30" t="s">
        <v>6</v>
      </c>
      <c r="E31" s="12">
        <v>0</v>
      </c>
      <c r="F31" s="13">
        <f>G30</f>
        <v>6600</v>
      </c>
    </row>
    <row r="32" spans="2:11" ht="16.149999999999999" customHeight="1" thickBot="1" x14ac:dyDescent="0.5">
      <c r="E32" s="31">
        <f>G29</f>
        <v>21600</v>
      </c>
      <c r="F32" s="31">
        <f>G30</f>
        <v>6600</v>
      </c>
    </row>
    <row r="33" spans="2:11" ht="16.149999999999999" customHeight="1" thickBot="1" x14ac:dyDescent="0.5">
      <c r="D33" s="29" t="s">
        <v>18</v>
      </c>
      <c r="E33" s="44">
        <f>G33*100</f>
        <v>30.555555555555557</v>
      </c>
      <c r="F33" s="23">
        <v>0</v>
      </c>
      <c r="G33" s="43">
        <f>H15</f>
        <v>0.30555555555555558</v>
      </c>
      <c r="H33" t="s">
        <v>20</v>
      </c>
    </row>
    <row r="34" spans="2:11" ht="16.149999999999999" customHeight="1" x14ac:dyDescent="0.45">
      <c r="E34" s="8"/>
      <c r="F34" s="8"/>
      <c r="G34" s="8"/>
      <c r="H34" s="8"/>
      <c r="I34" s="8"/>
      <c r="J34" s="8"/>
    </row>
    <row r="35" spans="2:11" ht="16.149999999999999" customHeight="1" x14ac:dyDescent="0.45">
      <c r="B35" s="3">
        <f>MAX($B$7:B34)+1</f>
        <v>3</v>
      </c>
      <c r="C35" s="3" t="s">
        <v>3</v>
      </c>
      <c r="D35" s="2"/>
      <c r="E35" s="2"/>
      <c r="F35" s="2"/>
      <c r="G35" s="2"/>
      <c r="H35" s="2"/>
      <c r="I35" s="2"/>
      <c r="J35" s="2"/>
      <c r="K35" s="2"/>
    </row>
    <row r="36" spans="2:11" ht="16.149999999999999" customHeight="1" x14ac:dyDescent="0.45"/>
    <row r="37" spans="2:11" ht="16.149999999999999" customHeight="1" x14ac:dyDescent="0.45"/>
    <row r="38" spans="2:11" ht="16.149999999999999" customHeight="1" x14ac:dyDescent="0.45"/>
    <row r="39" spans="2:11" ht="16.149999999999999" customHeight="1" x14ac:dyDescent="0.45"/>
    <row r="40" spans="2:11" ht="16.149999999999999" customHeight="1" x14ac:dyDescent="0.45"/>
    <row r="41" spans="2:11" ht="16.149999999999999" customHeight="1" x14ac:dyDescent="0.45"/>
    <row r="42" spans="2:11" ht="16.149999999999999" customHeight="1" x14ac:dyDescent="0.45"/>
    <row r="43" spans="2:11" ht="16.149999999999999" customHeight="1" x14ac:dyDescent="0.45"/>
    <row r="44" spans="2:11" ht="16.149999999999999" customHeight="1" x14ac:dyDescent="0.45"/>
    <row r="45" spans="2:11" ht="16.149999999999999" customHeight="1" x14ac:dyDescent="0.45"/>
    <row r="46" spans="2:11" ht="16.149999999999999" customHeight="1" x14ac:dyDescent="0.45"/>
    <row r="47" spans="2:11" ht="16.149999999999999" customHeight="1" x14ac:dyDescent="0.45"/>
    <row r="48" spans="2:11" ht="16.149999999999999" customHeight="1" x14ac:dyDescent="0.45"/>
    <row r="49" ht="16.149999999999999" customHeight="1" x14ac:dyDescent="0.45"/>
    <row r="50" ht="16.149999999999999" customHeight="1" x14ac:dyDescent="0.45"/>
    <row r="51" ht="16.149999999999999" customHeight="1" x14ac:dyDescent="0.45"/>
    <row r="52" ht="16.149999999999999" customHeight="1" x14ac:dyDescent="0.45"/>
    <row r="53" ht="16.149999999999999" customHeight="1" x14ac:dyDescent="0.45"/>
    <row r="54" ht="16.149999999999999" customHeight="1" x14ac:dyDescent="0.45"/>
    <row r="55" ht="16.149999999999999" customHeight="1" x14ac:dyDescent="0.45"/>
    <row r="56" ht="16.149999999999999" customHeight="1" x14ac:dyDescent="0.45"/>
    <row r="57" ht="16.149999999999999" customHeight="1" x14ac:dyDescent="0.45"/>
    <row r="58" ht="16.149999999999999" customHeight="1" x14ac:dyDescent="0.45"/>
    <row r="59" ht="16.149999999999999" customHeight="1" x14ac:dyDescent="0.45"/>
    <row r="60" ht="16.149999999999999" customHeight="1" x14ac:dyDescent="0.45"/>
    <row r="61" ht="16.149999999999999" customHeight="1" x14ac:dyDescent="0.45"/>
    <row r="62" ht="16.149999999999999" customHeight="1" x14ac:dyDescent="0.45"/>
    <row r="63" ht="16.149999999999999" customHeight="1" x14ac:dyDescent="0.45"/>
    <row r="64" ht="16.149999999999999" customHeight="1" x14ac:dyDescent="0.45"/>
  </sheetData>
  <phoneticPr fontId="1"/>
  <pageMargins left="0.7" right="0.7" top="0.75" bottom="0.75" header="0.3" footer="0.3"/>
  <pageSetup paperSize="9" orientation="portrait" r:id="rId1"/>
  <ignoredErrors>
    <ignoredError sqref="E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貢献利益率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2021-03-22T10:06:41Z</dcterms:created>
  <dcterms:modified xsi:type="dcterms:W3CDTF">2021-03-22T21:36:24Z</dcterms:modified>
  <cp:category/>
  <cp:contentStatus/>
</cp:coreProperties>
</file>