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2" documentId="8_{7257CBF0-8878-4C1E-B22F-8198E7C5CCED}" xr6:coauthVersionLast="47" xr6:coauthVersionMax="47" xr10:uidLastSave="{54A74080-7D51-4764-9EB6-8568C170AC74}"/>
  <bookViews>
    <workbookView xWindow="-98" yWindow="-98" windowWidth="20715" windowHeight="13276" tabRatio="877" xr2:uid="{00000000-000D-0000-FFFF-FFFF00000000}"/>
  </bookViews>
  <sheets>
    <sheet name="目標利益（税前利益）目標利益率法" sheetId="9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0" l="1"/>
  <c r="E10" i="90"/>
  <c r="F10" i="90"/>
  <c r="F12" i="90"/>
  <c r="E78" i="90"/>
  <c r="F76" i="90"/>
  <c r="E76" i="90"/>
  <c r="E77" i="90" s="1"/>
  <c r="F77" i="90" s="1"/>
  <c r="F78" i="90" s="1"/>
  <c r="E75" i="90"/>
  <c r="F72" i="90"/>
  <c r="E70" i="90"/>
  <c r="F69" i="90"/>
  <c r="F70" i="90" s="1"/>
  <c r="F68" i="90"/>
  <c r="E68" i="90"/>
  <c r="G62" i="90"/>
  <c r="H60" i="90"/>
  <c r="B56" i="90"/>
  <c r="H63" i="90"/>
  <c r="E72" i="90" l="1"/>
  <c r="E74" i="90" s="1"/>
  <c r="F13" i="90"/>
  <c r="H62" i="90" s="1"/>
  <c r="F67" i="90"/>
  <c r="F71" i="90" s="1"/>
  <c r="D74" i="90"/>
  <c r="G63" i="90"/>
  <c r="E67" i="90"/>
  <c r="E71" i="90" l="1"/>
  <c r="E69" i="90"/>
  <c r="E73" i="90"/>
  <c r="E11" i="90"/>
  <c r="F73" i="90"/>
  <c r="E59" i="90"/>
  <c r="F74" i="90"/>
  <c r="F75" i="90" s="1"/>
  <c r="F60" i="90" l="1"/>
  <c r="D73" i="90"/>
  <c r="G60" i="90"/>
  <c r="E12" i="90"/>
  <c r="F61" i="90" s="1"/>
  <c r="B18" i="90"/>
</calcChain>
</file>

<file path=xl/sharedStrings.xml><?xml version="1.0" encoding="utf-8"?>
<sst xmlns="http://schemas.openxmlformats.org/spreadsheetml/2006/main" count="40" uniqueCount="22">
  <si>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</si>
  <si>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</si>
  <si>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</si>
  <si>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</si>
  <si>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</si>
  <si>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</si>
  <si>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</si>
  <si>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</si>
  <si>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</si>
  <si>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</si>
  <si>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</si>
  <si>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</si>
  <si>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</si>
  <si>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</si>
  <si>
    <t>固定費</t>
    <rPh sb="0" eb="3">
      <t>コテイヒ</t>
    </rPh>
    <phoneticPr fontId="1"/>
  </si>
  <si>
    <t>変動費/貢献利益</t>
    <rPh sb="0" eb="3">
      <t>ヘンドウヒ</t>
    </rPh>
    <rPh sb="4" eb="6">
      <t>コウケン</t>
    </rPh>
    <rPh sb="6" eb="8">
      <t>リエキ</t>
    </rPh>
    <phoneticPr fontId="1"/>
  </si>
  <si>
    <t>ラベル</t>
    <phoneticPr fontId="1"/>
  </si>
  <si>
    <t>目標利益</t>
    <rPh sb="0" eb="2">
      <t>モクヒョウ</t>
    </rPh>
    <rPh sb="2" eb="4">
      <t>リエキ</t>
    </rPh>
    <phoneticPr fontId="1"/>
  </si>
  <si>
    <t>費用/目標利益</t>
    <rPh sb="0" eb="2">
      <t>ヒヨウ</t>
    </rPh>
    <rPh sb="3" eb="5">
      <t>モクヒョウ</t>
    </rPh>
    <rPh sb="5" eb="7">
      <t>リエキ</t>
    </rPh>
    <phoneticPr fontId="1"/>
  </si>
  <si>
    <t>実際売上高</t>
    <rPh sb="0" eb="2">
      <t>ジッサイ</t>
    </rPh>
    <rPh sb="2" eb="5">
      <t>ウリアゲダカ</t>
    </rPh>
    <phoneticPr fontId="1"/>
  </si>
  <si>
    <t>損益分岐点売上高</t>
    <rPh sb="0" eb="2">
      <t>ソンエキ</t>
    </rPh>
    <rPh sb="2" eb="5">
      <t>ブンキテン</t>
    </rPh>
    <rPh sb="5" eb="8">
      <t>ウリアゲダカ</t>
    </rPh>
    <phoneticPr fontId="1"/>
  </si>
  <si>
    <t>目標利益（税前利益）を達成する必要売上高の計算　-目標利益率法</t>
    <rPh sb="0" eb="4">
      <t>モクヒョウリエキ</t>
    </rPh>
    <rPh sb="5" eb="9">
      <t>ゼイマエリエキ</t>
    </rPh>
    <rPh sb="11" eb="13">
      <t>タッセイ</t>
    </rPh>
    <rPh sb="15" eb="17">
      <t>ヒツヨウ</t>
    </rPh>
    <rPh sb="17" eb="20">
      <t>ウリアゲダカ</t>
    </rPh>
    <rPh sb="21" eb="23">
      <t>ケイサン</t>
    </rPh>
    <rPh sb="25" eb="27">
      <t>モクヒョウ</t>
    </rPh>
    <rPh sb="27" eb="29">
      <t>リエキ</t>
    </rPh>
    <rPh sb="29" eb="30">
      <t>リツ</t>
    </rPh>
    <rPh sb="30" eb="31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</si>
</sst>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_ "/>
    <numFmt numFmtId="178" formatCode="#,##0.000;[Red]\-#,##0.000"/>
    <numFmt numFmtId="179" formatCode="0.0%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0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0" fontId="0" fillId="0" borderId="6" xfId="0" applyBorder="1"/>
    <xf numFmtId="38" fontId="0" fillId="0" borderId="6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9" fontId="0" fillId="0" borderId="3" xfId="2" applyNumberFormat="1" applyFont="1" applyBorder="1" applyAlignment="1"/>
    <xf numFmtId="0" fontId="4" fillId="3" borderId="4" xfId="0" applyFont="1" applyFill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179" fontId="5" fillId="0" borderId="5" xfId="2" applyNumberFormat="1" applyFont="1" applyFill="1" applyBorder="1" applyAlignment="1"/>
    <xf numFmtId="38" fontId="5" fillId="0" borderId="7" xfId="1" applyFont="1" applyFill="1" applyBorder="1" applyAlignment="1"/>
    <xf numFmtId="179" fontId="4" fillId="3" borderId="4" xfId="2" applyNumberFormat="1" applyFont="1" applyFill="1" applyBorder="1" applyAlignment="1"/>
    <xf numFmtId="38" fontId="4" fillId="3" borderId="4" xfId="0" applyNumberFormat="1" applyFont="1" applyFill="1" applyBorder="1"/>
    <xf numFmtId="179" fontId="5" fillId="0" borderId="6" xfId="2" applyNumberFormat="1" applyFont="1" applyFill="1" applyBorder="1" applyAlignment="1"/>
    <xf numFmtId="0" fontId="0" fillId="0" borderId="7" xfId="0" applyBorder="1"/>
    <xf numFmtId="38" fontId="0" fillId="0" borderId="7" xfId="0" applyNumberFormat="1" applyBorder="1"/>
    <xf numFmtId="179" fontId="0" fillId="0" borderId="7" xfId="2" applyNumberFormat="1" applyFont="1" applyBorder="1" applyAlignment="1"/>
    <xf numFmtId="0" fontId="0" fillId="0" borderId="3" xfId="0" applyFill="1" applyBorder="1"/>
    <xf numFmtId="0" fontId="0" fillId="0" borderId="5" xfId="0" applyFill="1" applyBorder="1"/>
    <xf numFmtId="17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1" applyNumberFormat="1" applyFont="1" applyBorder="1" applyAlignment="1">
      <alignment horizontal="left" vertical="center"/>
    </xf>
    <xf numFmtId="178" fontId="6" fillId="0" borderId="1" xfId="1" applyNumberFormat="1" applyFont="1" applyBorder="1" applyAlignment="1">
      <alignment horizontal="center" vertical="center"/>
    </xf>
    <xf numFmtId="38" fontId="0" fillId="0" borderId="8" xfId="0" applyNumberFormat="1" applyBorder="1"/>
    <xf numFmtId="0" fontId="0" fillId="0" borderId="3" xfId="0" applyBorder="1" applyAlignment="1">
      <alignment horizontal="right"/>
    </xf>
    <xf numFmtId="38" fontId="5" fillId="0" borderId="8" xfId="1" applyFont="1" applyFill="1" applyBorder="1" applyAlignment="1"/>
    <xf numFmtId="38" fontId="0" fillId="0" borderId="3" xfId="1" applyFont="1" applyBorder="1" applyAlignment="1">
      <alignment horizontal="right"/>
    </xf>
    <xf numFmtId="38" fontId="5" fillId="0" borderId="9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CCCC00"/>
      <color rgb="FFCCFFFF"/>
      <color rgb="FF33CCCC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目標利益</a:t>
            </a:r>
            <a:r>
              <a:rPr lang="en-US" altLang="ja-JP" b="1"/>
              <a:t>P/L</a:t>
            </a:r>
            <a:endParaRPr lang="ja-JP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'目標利益（税前利益）目標利益率法'!$C$59:$D$59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'目標利益（税前利益）目標利益率法'!$E$58:$H$58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費用/目標利益</c:v>
                </c:pt>
                <c:pt idx="3">
                  <c:v>構成比</c:v>
                </c:pt>
              </c:strCache>
            </c:strRef>
          </c:cat>
          <c:val>
            <c:numRef>
              <c:f>'目標利益（税前利益）目標利益率法'!$E$59:$H$59</c:f>
              <c:numCache>
                <c:formatCode>General</c:formatCode>
                <c:ptCount val="4"/>
                <c:pt idx="0" formatCode="#,##0_);[Red]\(#,##0\)">
                  <c:v>999999.99999999977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5-4339-A05C-146871991C11}"/>
            </c:ext>
          </c:extLst>
        </c:ser>
        <c:ser>
          <c:idx val="4"/>
          <c:order val="1"/>
          <c:tx>
            <c:strRef>
              <c:f>'目標利益（税前利益）目標利益率法'!$C$61:$D$61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B5-4339-A05C-146871991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'目標利益（税前利益）目標利益率法'!$E$58:$H$58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費用/目標利益</c:v>
                </c:pt>
                <c:pt idx="3">
                  <c:v>構成比</c:v>
                </c:pt>
              </c:strCache>
            </c:strRef>
          </c:cat>
          <c:val>
            <c:numRef>
              <c:f>'目標利益（税前利益）目標利益率法'!$E$61:$H$61</c:f>
              <c:numCache>
                <c:formatCode>#,##0_);[Red]\(#,##0\)</c:formatCode>
                <c:ptCount val="4"/>
                <c:pt idx="1">
                  <c:v>539999.99999999977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5-4339-A05C-146871991C11}"/>
            </c:ext>
          </c:extLst>
        </c:ser>
        <c:ser>
          <c:idx val="1"/>
          <c:order val="2"/>
          <c:tx>
            <c:strRef>
              <c:f>'目標利益（税前利益）目標利益率法'!$C$63:$D$63</c:f>
              <c:strCache>
                <c:ptCount val="2"/>
                <c:pt idx="0">
                  <c:v>目標利益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B5-4339-A05C-146871991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'目標利益（税前利益）目標利益率法'!$E$58:$H$58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費用/目標利益</c:v>
                </c:pt>
                <c:pt idx="3">
                  <c:v>構成比</c:v>
                </c:pt>
              </c:strCache>
            </c:strRef>
          </c:cat>
          <c:val>
            <c:numRef>
              <c:f>'目標利益（税前利益）目標利益率法'!$E$63:$H$63</c:f>
              <c:numCache>
                <c:formatCode>#,##0_);[Red]\(#,##0\)</c:formatCode>
                <c:ptCount val="4"/>
                <c:pt idx="2">
                  <c:v>299999.99999999994</c:v>
                </c:pt>
                <c:pt idx="3" formatCode="0.0%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5-4339-A05C-146871991C11}"/>
            </c:ext>
          </c:extLst>
        </c:ser>
        <c:ser>
          <c:idx val="3"/>
          <c:order val="3"/>
          <c:tx>
            <c:strRef>
              <c:f>'目標利益（税前利益）目標利益率法'!$C$62:$D$62</c:f>
              <c:strCache>
                <c:ptCount val="2"/>
                <c:pt idx="0">
                  <c:v>固定費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9B5-4339-A05C-146871991C1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9B5-4339-A05C-146871991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'目標利益（税前利益）目標利益率法'!$E$58:$H$58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費用/目標利益</c:v>
                </c:pt>
                <c:pt idx="3">
                  <c:v>構成比</c:v>
                </c:pt>
              </c:strCache>
            </c:strRef>
          </c:cat>
          <c:val>
            <c:numRef>
              <c:f>'目標利益（税前利益）目標利益率法'!$E$62:$H$62</c:f>
              <c:numCache>
                <c:formatCode>#,##0_);[Red]\(#,##0\)</c:formatCode>
                <c:ptCount val="4"/>
                <c:pt idx="2">
                  <c:v>240000</c:v>
                </c:pt>
                <c:pt idx="3" formatCode="0.0%">
                  <c:v>0.24000000000000005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B5-4339-A05C-146871991C11}"/>
            </c:ext>
          </c:extLst>
        </c:ser>
        <c:ser>
          <c:idx val="2"/>
          <c:order val="4"/>
          <c:tx>
            <c:strRef>
              <c:f>'目標利益（税前利益）目標利益率法'!$C$60:$D$60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9B5-4339-A05C-146871991C11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B5-4339-A05C-146871991C1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B5-4339-A05C-146871991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'目標利益（税前利益）目標利益率法'!$E$58:$H$58</c:f>
              <c:strCache>
                <c:ptCount val="4"/>
                <c:pt idx="0">
                  <c:v>売上高</c:v>
                </c:pt>
                <c:pt idx="1">
                  <c:v>変動費/貢献利益</c:v>
                </c:pt>
                <c:pt idx="2">
                  <c:v>費用/目標利益</c:v>
                </c:pt>
                <c:pt idx="3">
                  <c:v>構成比</c:v>
                </c:pt>
              </c:strCache>
            </c:strRef>
          </c:cat>
          <c:val>
            <c:numRef>
              <c:f>'目標利益（税前利益）目標利益率法'!$E$60:$H$60</c:f>
              <c:numCache>
                <c:formatCode>#,##0_);[Red]\(#,##0\)</c:formatCode>
                <c:ptCount val="4"/>
                <c:pt idx="1">
                  <c:v>459999.99999999994</c:v>
                </c:pt>
                <c:pt idx="2">
                  <c:v>459999.99999999994</c:v>
                </c:pt>
                <c:pt idx="3" formatCode="0.0%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B5-4339-A05C-146871991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目標利益達成売上高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707748538011702E-2"/>
          <c:y val="9.8102725965864085E-2"/>
          <c:w val="0.88651330409356721"/>
          <c:h val="0.787290179956996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C-4F83-8FF3-962655347B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C-4F83-8FF3-962655347BDA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8C-4F83-8FF3-962655347BD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8C-4F83-8FF3-962655347BDA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8C-4F83-8FF3-962655347BDA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8C-4F83-8FF3-962655347BD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8C-4F83-8FF3-962655347BD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8C-4F83-8FF3-962655347BDA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8C-4F83-8FF3-962655347BDA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  <a:prstDash val="sysDot"/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8C-4F83-8FF3-962655347BD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A8C-4F83-8FF3-962655347BD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8D5489E-BDE7-443F-9FB6-90B5E3896EF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A8C-4F83-8FF3-962655347B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F902E2-A659-4009-B851-65A621087D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A8C-4F83-8FF3-962655347B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0A7F54-2BE3-48AB-9A21-8FAE60589C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A8C-4F83-8FF3-962655347BDA}"/>
                </c:ext>
              </c:extLst>
            </c:dLbl>
            <c:dLbl>
              <c:idx val="3"/>
              <c:layout>
                <c:manualLayout>
                  <c:x val="-3.713450292397797E-3"/>
                  <c:y val="3.36778259119168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60DCE3-63C5-42BA-8C68-B2C59DAD2955}" type="CELLRANG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5"/>
                        </a:solidFill>
                      </a:rPr>
                      <a:t>, </a:t>
                    </a:r>
                    <a:fld id="{FF516D83-91FD-4DA9-AAC4-B2243D64F47A}" type="YVALU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A8C-4F83-8FF3-962655347B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E95AD0A-2E97-42C1-A0D5-FBCED6C469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A8C-4F83-8FF3-962655347B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BEC27B7-AD19-4E2F-88A9-301E12B1C4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8C-4F83-8FF3-962655347BDA}"/>
                </c:ext>
              </c:extLst>
            </c:dLbl>
            <c:dLbl>
              <c:idx val="6"/>
              <c:layout>
                <c:manualLayout>
                  <c:x val="7.4269005847952532E-3"/>
                  <c:y val="-4.89859285991517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7379AEC-7850-4332-98B5-7387686709E1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8D2CC49C-13F3-4157-8727-34542EBDE84B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A8C-4F83-8FF3-962655347BDA}"/>
                </c:ext>
              </c:extLst>
            </c:dLbl>
            <c:dLbl>
              <c:idx val="7"/>
              <c:layout>
                <c:manualLayout>
                  <c:x val="5.5701754385964908E-3"/>
                  <c:y val="3.06162053744699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6ECB91-A2C3-4DC2-B4B1-4651FAC4162C}" type="CELLRANGE">
                      <a:rPr lang="en-US" altLang="ja-JP">
                        <a:solidFill>
                          <a:schemeClr val="accent6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A8C-4F83-8FF3-962655347BDA}"/>
                </c:ext>
              </c:extLst>
            </c:dLbl>
            <c:dLbl>
              <c:idx val="8"/>
              <c:layout>
                <c:manualLayout>
                  <c:x val="1.4853801169590643E-2"/>
                  <c:y val="3.0616205374469942E-3"/>
                </c:manualLayout>
              </c:layout>
              <c:tx>
                <c:rich>
                  <a:bodyPr/>
                  <a:lstStyle/>
                  <a:p>
                    <a:fld id="{9A464245-5BED-45B9-9112-EB9DE5DC3EC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A8C-4F83-8FF3-962655347B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B36D26-81AB-4934-BBB4-567D8C2C48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A8C-4F83-8FF3-962655347BD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3455943-0309-4785-B62E-74954C233A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A8C-4F83-8FF3-962655347BDA}"/>
                </c:ext>
              </c:extLst>
            </c:dLbl>
            <c:dLbl>
              <c:idx val="11"/>
              <c:layout>
                <c:manualLayout>
                  <c:x val="-0.16246345029239767"/>
                  <c:y val="-0.10715671881064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F70D71A-2D92-4D56-B00D-F13810815588}" type="CELLRANG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FD1C4E1D-DF8A-450D-934D-B50B6782352E}" type="X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0029239766082"/>
                      <c:h val="0.109789712472849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A8C-4F83-8FF3-962655347BD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AD3C7A0-6AEB-4283-85D6-D5E37A4562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A8C-4F83-8FF3-962655347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'目標利益（税前利益）目標利益率法'!$E$66:$E$78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1999999.9999999995</c:v>
                </c:pt>
                <c:pt idx="2">
                  <c:v>0</c:v>
                </c:pt>
                <c:pt idx="3">
                  <c:v>1999999.9999999995</c:v>
                </c:pt>
                <c:pt idx="4">
                  <c:v>0</c:v>
                </c:pt>
                <c:pt idx="5">
                  <c:v>1999999.9999999995</c:v>
                </c:pt>
                <c:pt idx="6">
                  <c:v>999999.99999999977</c:v>
                </c:pt>
                <c:pt idx="7">
                  <c:v>999999.99999999977</c:v>
                </c:pt>
                <c:pt idx="8">
                  <c:v>999999.99999999977</c:v>
                </c:pt>
                <c:pt idx="9">
                  <c:v>0</c:v>
                </c:pt>
                <c:pt idx="10">
                  <c:v>444444.44444444444</c:v>
                </c:pt>
                <c:pt idx="11">
                  <c:v>444444.44444444444</c:v>
                </c:pt>
                <c:pt idx="12">
                  <c:v>0</c:v>
                </c:pt>
              </c:numCache>
            </c:numRef>
          </c:xVal>
          <c:yVal>
            <c:numRef>
              <c:f>'目標利益（税前利益）目標利益率法'!$F$66:$F$78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1999999.9999999995</c:v>
                </c:pt>
                <c:pt idx="2">
                  <c:v>240000</c:v>
                </c:pt>
                <c:pt idx="3">
                  <c:v>240000</c:v>
                </c:pt>
                <c:pt idx="4">
                  <c:v>240000</c:v>
                </c:pt>
                <c:pt idx="5">
                  <c:v>1160000</c:v>
                </c:pt>
                <c:pt idx="6">
                  <c:v>0</c:v>
                </c:pt>
                <c:pt idx="7">
                  <c:v>700000</c:v>
                </c:pt>
                <c:pt idx="8">
                  <c:v>999999.99999999977</c:v>
                </c:pt>
                <c:pt idx="9">
                  <c:v>999999.99999999977</c:v>
                </c:pt>
                <c:pt idx="10">
                  <c:v>0</c:v>
                </c:pt>
                <c:pt idx="11">
                  <c:v>444444.44444444444</c:v>
                </c:pt>
                <c:pt idx="12">
                  <c:v>444444.44444444444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'目標利益（税前利益）目標利益率法'!$D$66:$D$78</c15:f>
                <c15:dlblRangeCache>
                  <c:ptCount val="13"/>
                  <c:pt idx="3">
                    <c:v>固定費</c:v>
                  </c:pt>
                  <c:pt idx="6">
                    <c:v>実際売上高</c:v>
                  </c:pt>
                  <c:pt idx="7">
                    <c:v>変動費,460000</c:v>
                  </c:pt>
                  <c:pt idx="8">
                    <c:v>目標利益,300000</c:v>
                  </c:pt>
                  <c:pt idx="11">
                    <c:v>損益分岐点売上高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BA8C-4F83-8FF3-96265534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（売上高：百万円）</a:t>
                </a:r>
              </a:p>
            </c:rich>
          </c:tx>
          <c:layout>
            <c:manualLayout>
              <c:xMode val="edge"/>
              <c:yMode val="edge"/>
              <c:x val="0.8200640350877193"/>
              <c:y val="0.93673415194102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18</xdr:row>
      <xdr:rowOff>71435</xdr:rowOff>
    </xdr:from>
    <xdr:to>
      <xdr:col>10</xdr:col>
      <xdr:colOff>339187</xdr:colOff>
      <xdr:row>32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9CE98E-E2D4-415F-80C0-3498EC567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32</xdr:row>
      <xdr:rowOff>157169</xdr:rowOff>
    </xdr:from>
    <xdr:to>
      <xdr:col>10</xdr:col>
      <xdr:colOff>339187</xdr:colOff>
      <xdr:row>54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5FEA3FA-1F7A-4035-BE94-CBD313F77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0.72203</cdr:x>
      <cdr:y>0.03142</cdr:y>
    </cdr:from>
    <cdr:to>
      <cdr:x>0.85572</cdr:x>
      <cdr:y>0.34892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8835DD-0238-4DDF-82E8-09D6CC2265F1}"/>
            </a:ext>
          </a:extLst>
        </cdr:cNvPr>
        <cdr:cNvSpPr txBox="1"/>
      </cdr:nvSpPr>
      <cdr:spPr>
        <a:xfrm xmlns:a="http://schemas.openxmlformats.org/drawingml/2006/main">
          <a:off x="4938713" y="9048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0.64503</cdr:x>
      <cdr:y>0.58605</cdr:y>
    </cdr:from>
    <cdr:to>
      <cdr:x>0.65171</cdr:x>
      <cdr:y>0.60192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713E65B-00D3-4DDA-A0AC-8E7D65E8174F}"/>
            </a:ext>
          </a:extLst>
        </cdr:cNvPr>
        <cdr:cNvSpPr txBox="1"/>
      </cdr:nvSpPr>
      <cdr:spPr>
        <a:xfrm xmlns:a="http://schemas.openxmlformats.org/drawingml/2006/main">
          <a:off x="4411981" y="168782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0.0007</cdr:x>
      <cdr:y>0.03472</cdr:y>
    </cdr:from>
    <cdr:to>
      <cdr:x>0.19217</cdr:x>
      <cdr:y>0.10087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D54008A-2776-4DFA-A088-776C8A652BF8}"/>
            </a:ext>
          </a:extLst>
        </cdr:cNvPr>
        <cdr:cNvSpPr txBox="1"/>
      </cdr:nvSpPr>
      <cdr:spPr>
        <a:xfrm xmlns:a="http://schemas.openxmlformats.org/drawingml/2006/main">
          <a:off x="4761" y="100006"/>
          <a:ext cx="130968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j-lt"/>
            </a:rPr>
            <a:t>（費用</a:t>
          </a:r>
          <a:r>
            <a:rPr lang="en-US" altLang="ja-JP" sz="900">
              <a:latin typeface="+mj-lt"/>
            </a:rPr>
            <a:t>/</a:t>
          </a:r>
          <a:r>
            <a:rPr lang="ja-JP" altLang="en-US" sz="900">
              <a:latin typeface="+mj-lt"/>
            </a:rPr>
            <a:t>利益：百万円）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6FF1-17D4-4C2E-B2FB-49CF13DE7AF1}">
  <dimension ref="A1:K79"/>
  <sheetViews>
    <sheetView showGridLines="0" tabSelected="1" workbookViewId="0"/>
  </sheetViews>
  <sheetFormatPr defaultColWidth="0" defaultRowHeight="15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6384" width="8.88671875" hidden="1"/>
  </cols>
  <sheetData>
    <row r="1" spans="1:11" ht="15" customHeight="1" x14ac:dyDescent="0.4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4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4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45"/>
    <row r="6" spans="1:11" ht="5.0999999999999996" customHeight="1" x14ac:dyDescent="0.45"/>
    <row r="7" spans="1:1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x14ac:dyDescent="0.45"/>
    <row r="9" spans="1:11" x14ac:dyDescent="0.45">
      <c r="E9" s="14" t="s">
        <v>10</v>
      </c>
      <c r="F9" s="14" t="s">
        <v>8</v>
      </c>
    </row>
    <row r="10" spans="1:11" ht="15.4" thickBot="1" x14ac:dyDescent="0.5">
      <c r="C10" t="s">
        <v>4</v>
      </c>
      <c r="D10" t="s">
        <v>0</v>
      </c>
      <c r="E10" s="36">
        <f>E13/(F12-F14)</f>
        <v>999999.99999999977</v>
      </c>
      <c r="F10" s="24">
        <f>E10/E10</f>
        <v>1</v>
      </c>
    </row>
    <row r="11" spans="1:11" ht="15.4" thickBot="1" x14ac:dyDescent="0.5">
      <c r="C11" t="s">
        <v>6</v>
      </c>
      <c r="D11" t="s">
        <v>0</v>
      </c>
      <c r="E11" s="21">
        <f>E10*F11</f>
        <v>459999.99999999994</v>
      </c>
      <c r="F11" s="22">
        <v>0.46</v>
      </c>
    </row>
    <row r="12" spans="1:11" ht="15.4" thickBot="1" x14ac:dyDescent="0.5">
      <c r="C12" t="s">
        <v>7</v>
      </c>
      <c r="D12" t="s">
        <v>0</v>
      </c>
      <c r="E12" s="21">
        <f>E10-E11</f>
        <v>539999.99999999977</v>
      </c>
      <c r="F12" s="20">
        <f>1-F11</f>
        <v>0.54</v>
      </c>
    </row>
    <row r="13" spans="1:11" ht="15.4" thickBot="1" x14ac:dyDescent="0.5">
      <c r="C13" t="s">
        <v>14</v>
      </c>
      <c r="D13" t="s">
        <v>0</v>
      </c>
      <c r="E13" s="23">
        <v>240000</v>
      </c>
      <c r="F13" s="20">
        <f>E13/E$10</f>
        <v>0.24000000000000005</v>
      </c>
    </row>
    <row r="14" spans="1:11" ht="15.4" thickBot="1" x14ac:dyDescent="0.5">
      <c r="C14" t="s">
        <v>17</v>
      </c>
      <c r="D14" t="s">
        <v>0</v>
      </c>
      <c r="E14" s="38">
        <f>E10*F14</f>
        <v>299999.99999999994</v>
      </c>
      <c r="F14" s="22">
        <v>0.3</v>
      </c>
    </row>
    <row r="15" spans="1:11" ht="15.4" thickBot="1" x14ac:dyDescent="0.5"/>
    <row r="16" spans="1:11" ht="16.149999999999999" customHeight="1" thickBot="1" x14ac:dyDescent="0.5">
      <c r="C16" t="s">
        <v>13</v>
      </c>
      <c r="E16" s="16">
        <v>2</v>
      </c>
    </row>
    <row r="17" spans="2:11" ht="16.149999999999999" customHeight="1" x14ac:dyDescent="0.45">
      <c r="F17" s="5"/>
      <c r="G17" s="5"/>
      <c r="H17" s="5"/>
      <c r="I17" s="7"/>
      <c r="J17" s="5"/>
    </row>
    <row r="18" spans="2:11" x14ac:dyDescent="0.45">
      <c r="B18" s="3">
        <f ca="1">MAX($B$7:B79)+1</f>
        <v>3</v>
      </c>
      <c r="C18" s="3" t="s">
        <v>3</v>
      </c>
      <c r="D18" s="2"/>
      <c r="E18" s="2"/>
      <c r="F18" s="2"/>
      <c r="G18" s="2"/>
      <c r="H18" s="2"/>
      <c r="I18" s="2"/>
      <c r="J18" s="2"/>
      <c r="K18" s="2"/>
    </row>
    <row r="19" spans="2:11" x14ac:dyDescent="0.45"/>
    <row r="20" spans="2:11" x14ac:dyDescent="0.45"/>
    <row r="21" spans="2:11" x14ac:dyDescent="0.45"/>
    <row r="22" spans="2:11" x14ac:dyDescent="0.45"/>
    <row r="23" spans="2:11" x14ac:dyDescent="0.45"/>
    <row r="24" spans="2:11" x14ac:dyDescent="0.45"/>
    <row r="25" spans="2:11" x14ac:dyDescent="0.45"/>
    <row r="26" spans="2:11" x14ac:dyDescent="0.45"/>
    <row r="27" spans="2:11" x14ac:dyDescent="0.45"/>
    <row r="28" spans="2:11" x14ac:dyDescent="0.45"/>
    <row r="29" spans="2:11" x14ac:dyDescent="0.45"/>
    <row r="30" spans="2:11" x14ac:dyDescent="0.45"/>
    <row r="31" spans="2:11" x14ac:dyDescent="0.45"/>
    <row r="32" spans="2:11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spans="2:11" x14ac:dyDescent="0.45"/>
    <row r="50" spans="2:11" x14ac:dyDescent="0.45"/>
    <row r="51" spans="2:11" x14ac:dyDescent="0.45"/>
    <row r="52" spans="2:11" x14ac:dyDescent="0.45"/>
    <row r="53" spans="2:11" x14ac:dyDescent="0.45"/>
    <row r="54" spans="2:11" x14ac:dyDescent="0.45"/>
    <row r="55" spans="2:11" x14ac:dyDescent="0.45"/>
    <row r="56" spans="2:11" x14ac:dyDescent="0.45">
      <c r="B56" s="3">
        <f>MAX($B$7:B15)+1</f>
        <v>2</v>
      </c>
      <c r="C56" s="3" t="s">
        <v>2</v>
      </c>
      <c r="D56" s="2"/>
      <c r="E56" s="2"/>
      <c r="F56" s="6"/>
      <c r="G56" s="6"/>
      <c r="H56" s="6"/>
      <c r="I56" s="6"/>
      <c r="J56" s="6"/>
      <c r="K56" s="2"/>
    </row>
    <row r="57" spans="2:11" x14ac:dyDescent="0.45">
      <c r="F57" s="5"/>
      <c r="G57" s="5"/>
      <c r="H57" s="5"/>
      <c r="I57" s="5"/>
      <c r="J57" s="5"/>
    </row>
    <row r="58" spans="2:11" x14ac:dyDescent="0.45">
      <c r="E58" s="31" t="s">
        <v>4</v>
      </c>
      <c r="F58" s="32" t="s">
        <v>15</v>
      </c>
      <c r="G58" s="33" t="s">
        <v>18</v>
      </c>
      <c r="H58" s="30" t="s">
        <v>8</v>
      </c>
      <c r="I58" s="5"/>
      <c r="J58" s="5"/>
    </row>
    <row r="59" spans="2:11" x14ac:dyDescent="0.45">
      <c r="C59" s="9" t="s">
        <v>4</v>
      </c>
      <c r="D59" s="9" t="s">
        <v>0</v>
      </c>
      <c r="E59" s="10">
        <f>E10</f>
        <v>999999.99999999977</v>
      </c>
      <c r="F59" s="9"/>
      <c r="G59" s="9"/>
      <c r="H59" s="9"/>
      <c r="I59" s="1"/>
      <c r="J59" s="1"/>
      <c r="K59" s="4"/>
    </row>
    <row r="60" spans="2:11" x14ac:dyDescent="0.45">
      <c r="C60" s="25" t="s">
        <v>6</v>
      </c>
      <c r="D60" s="25" t="s">
        <v>0</v>
      </c>
      <c r="E60" s="25"/>
      <c r="F60" s="26">
        <f>E11</f>
        <v>459999.99999999994</v>
      </c>
      <c r="G60" s="26">
        <f>E11</f>
        <v>459999.99999999994</v>
      </c>
      <c r="H60" s="27">
        <f>F11</f>
        <v>0.46</v>
      </c>
      <c r="I60" s="1"/>
      <c r="J60" s="1"/>
      <c r="K60" s="4"/>
    </row>
    <row r="61" spans="2:11" x14ac:dyDescent="0.45">
      <c r="C61" s="28" t="s">
        <v>7</v>
      </c>
      <c r="D61" s="12" t="s">
        <v>0</v>
      </c>
      <c r="E61" s="12"/>
      <c r="F61" s="13">
        <f>E12</f>
        <v>539999.99999999977</v>
      </c>
      <c r="G61" s="13"/>
      <c r="H61" s="15"/>
      <c r="I61" s="1"/>
      <c r="J61" s="1"/>
      <c r="K61" s="4"/>
    </row>
    <row r="62" spans="2:11" x14ac:dyDescent="0.45">
      <c r="C62" s="12" t="s">
        <v>14</v>
      </c>
      <c r="D62" s="12" t="s">
        <v>0</v>
      </c>
      <c r="E62" s="12"/>
      <c r="F62" s="13"/>
      <c r="G62" s="13">
        <f>E13</f>
        <v>240000</v>
      </c>
      <c r="H62" s="15">
        <f>F13</f>
        <v>0.24000000000000005</v>
      </c>
      <c r="I62" s="1"/>
      <c r="J62" s="1"/>
      <c r="K62" s="4"/>
    </row>
    <row r="63" spans="2:11" x14ac:dyDescent="0.45">
      <c r="C63" s="29" t="s">
        <v>17</v>
      </c>
      <c r="D63" s="17" t="s">
        <v>0</v>
      </c>
      <c r="E63" s="17"/>
      <c r="F63" s="18"/>
      <c r="G63" s="18">
        <f>E14</f>
        <v>299999.99999999994</v>
      </c>
      <c r="H63" s="19">
        <f>F14</f>
        <v>0.3</v>
      </c>
      <c r="I63" s="1"/>
      <c r="J63" s="1"/>
      <c r="K63" s="4"/>
    </row>
    <row r="64" spans="2:11" x14ac:dyDescent="0.45">
      <c r="C64" s="1"/>
      <c r="D64" s="1"/>
      <c r="E64" s="1"/>
      <c r="F64" s="1"/>
      <c r="G64" s="1"/>
      <c r="H64" s="1"/>
      <c r="I64" s="1"/>
      <c r="J64" s="1"/>
      <c r="K64" s="4"/>
    </row>
    <row r="65" spans="3:10" x14ac:dyDescent="0.45">
      <c r="C65" s="14"/>
      <c r="D65" s="14" t="s">
        <v>16</v>
      </c>
      <c r="E65" s="14" t="s">
        <v>11</v>
      </c>
      <c r="F65" s="14" t="s">
        <v>12</v>
      </c>
    </row>
    <row r="66" spans="3:10" x14ac:dyDescent="0.45">
      <c r="E66">
        <v>0</v>
      </c>
      <c r="F66">
        <v>0</v>
      </c>
    </row>
    <row r="67" spans="3:10" x14ac:dyDescent="0.45">
      <c r="C67" s="12"/>
      <c r="D67" s="12"/>
      <c r="E67" s="13">
        <f>E10*E16</f>
        <v>1999999.9999999995</v>
      </c>
      <c r="F67" s="13">
        <f>E10*E16</f>
        <v>1999999.9999999995</v>
      </c>
    </row>
    <row r="68" spans="3:10" x14ac:dyDescent="0.45">
      <c r="C68" s="12"/>
      <c r="D68" s="12"/>
      <c r="E68" s="13">
        <f>E66</f>
        <v>0</v>
      </c>
      <c r="F68" s="13">
        <f>E13</f>
        <v>240000</v>
      </c>
    </row>
    <row r="69" spans="3:10" x14ac:dyDescent="0.45">
      <c r="C69" s="12"/>
      <c r="D69" s="35" t="s">
        <v>14</v>
      </c>
      <c r="E69" s="13">
        <f>E67</f>
        <v>1999999.9999999995</v>
      </c>
      <c r="F69" s="13">
        <f>F68</f>
        <v>240000</v>
      </c>
    </row>
    <row r="70" spans="3:10" x14ac:dyDescent="0.45">
      <c r="C70" s="12"/>
      <c r="D70" s="12"/>
      <c r="E70" s="13">
        <f>E66</f>
        <v>0</v>
      </c>
      <c r="F70" s="13">
        <f>F69</f>
        <v>240000</v>
      </c>
    </row>
    <row r="71" spans="3:10" x14ac:dyDescent="0.45">
      <c r="C71" s="12"/>
      <c r="D71" s="12"/>
      <c r="E71" s="13">
        <f>E67</f>
        <v>1999999.9999999995</v>
      </c>
      <c r="F71" s="13">
        <f>F67*F11+E13</f>
        <v>1160000</v>
      </c>
    </row>
    <row r="72" spans="3:10" x14ac:dyDescent="0.45">
      <c r="C72" s="12"/>
      <c r="D72" s="35" t="s">
        <v>19</v>
      </c>
      <c r="E72" s="13">
        <f>E10</f>
        <v>999999.99999999977</v>
      </c>
      <c r="F72" s="13">
        <f>F66</f>
        <v>0</v>
      </c>
    </row>
    <row r="73" spans="3:10" x14ac:dyDescent="0.45">
      <c r="C73" s="12"/>
      <c r="D73" s="37" t="str">
        <f>_xlfn.CONCAT(C11,",",E11)</f>
        <v>変動費,460000</v>
      </c>
      <c r="E73" s="13">
        <f>E72</f>
        <v>999999.99999999977</v>
      </c>
      <c r="F73" s="13">
        <f>E10*F11+E13</f>
        <v>700000</v>
      </c>
    </row>
    <row r="74" spans="3:10" x14ac:dyDescent="0.45">
      <c r="C74" s="12"/>
      <c r="D74" s="37" t="str">
        <f>_xlfn.CONCAT(C14,",",E14)</f>
        <v>目標利益,300000</v>
      </c>
      <c r="E74" s="13">
        <f>E72</f>
        <v>999999.99999999977</v>
      </c>
      <c r="F74" s="13">
        <f>E10</f>
        <v>999999.99999999977</v>
      </c>
    </row>
    <row r="75" spans="3:10" x14ac:dyDescent="0.45">
      <c r="C75" s="12"/>
      <c r="D75" s="12"/>
      <c r="E75" s="13">
        <f>E66</f>
        <v>0</v>
      </c>
      <c r="F75" s="13">
        <f>F74</f>
        <v>999999.99999999977</v>
      </c>
    </row>
    <row r="76" spans="3:10" x14ac:dyDescent="0.45">
      <c r="C76" s="12"/>
      <c r="D76" s="35"/>
      <c r="E76" s="34">
        <f>E13/F12</f>
        <v>444444.44444444444</v>
      </c>
      <c r="F76" s="34">
        <f>F66</f>
        <v>0</v>
      </c>
    </row>
    <row r="77" spans="3:10" x14ac:dyDescent="0.45">
      <c r="C77" s="12"/>
      <c r="D77" s="35" t="s">
        <v>20</v>
      </c>
      <c r="E77" s="13">
        <f>E76</f>
        <v>444444.44444444444</v>
      </c>
      <c r="F77" s="13">
        <f>E77</f>
        <v>444444.44444444444</v>
      </c>
    </row>
    <row r="78" spans="3:10" x14ac:dyDescent="0.45">
      <c r="C78" s="17"/>
      <c r="D78" s="17"/>
      <c r="E78" s="11">
        <f>E66</f>
        <v>0</v>
      </c>
      <c r="F78" s="11">
        <f>F77</f>
        <v>444444.44444444444</v>
      </c>
    </row>
    <row r="79" spans="3:10" x14ac:dyDescent="0.45">
      <c r="E79" s="8"/>
      <c r="F79" s="8"/>
      <c r="G79" s="8"/>
      <c r="H79" s="8"/>
      <c r="I79" s="8"/>
      <c r="J79" s="8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目標利益（税前利益）目標利益率法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2021-06-09T04:48:43Z</dcterms:modified>
  <cp:category/>
  <cp:contentStatus/>
</cp:coreProperties>
</file>