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3" documentId="8_{2410B8C4-5CC8-4BC7-9F34-15FFC7429332}" xr6:coauthVersionLast="47" xr6:coauthVersionMax="47" xr10:uidLastSave="{62CD9133-8BA9-43E4-87DD-3B796B69DFE4}"/>
  <bookViews>
    <workbookView xWindow="-98" yWindow="-98" windowWidth="20715" windowHeight="13276" xr2:uid="{6425B422-BC20-45B6-AE7D-5B9A58E137FA}"/>
  </bookViews>
  <sheets>
    <sheet name="EVA Tr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6" i="1" l="1"/>
  <c r="BB54" i="1" l="1"/>
  <c r="BB53" i="1"/>
  <c r="BB52" i="1"/>
  <c r="BB51" i="1"/>
  <c r="BB48" i="1"/>
  <c r="BB41" i="1"/>
  <c r="BB42" i="1" s="1"/>
  <c r="BB39" i="1"/>
  <c r="BB40" i="1" s="1"/>
  <c r="BB36" i="1"/>
  <c r="BB37" i="1"/>
  <c r="BB38" i="1" s="1"/>
  <c r="BB35" i="1"/>
  <c r="BB32" i="1"/>
  <c r="BB33" i="1" s="1"/>
  <c r="BB34" i="1" s="1"/>
  <c r="BB30" i="1"/>
  <c r="BB31" i="1" s="1"/>
  <c r="BB25" i="1"/>
  <c r="BB26" i="1"/>
  <c r="BB27" i="1"/>
  <c r="BB29" i="1" s="1"/>
  <c r="BB28" i="1"/>
  <c r="BB24" i="1"/>
  <c r="BB23" i="1"/>
  <c r="BB15" i="1"/>
  <c r="BB16" i="1"/>
  <c r="BB12" i="1"/>
  <c r="BB55" i="1" s="1"/>
  <c r="BB57" i="1" s="1"/>
  <c r="BB58" i="1" s="1"/>
  <c r="BB19" i="1"/>
  <c r="BB45" i="1" s="1"/>
  <c r="BB50" i="1" l="1"/>
  <c r="BB59" i="1"/>
  <c r="BB60" i="1" s="1"/>
  <c r="BB61" i="1" s="1"/>
  <c r="BB46" i="1"/>
  <c r="BB43" i="1"/>
  <c r="BB44" i="1" s="1"/>
  <c r="BB47" i="1" l="1"/>
  <c r="BB49" i="1" s="1"/>
</calcChain>
</file>

<file path=xl/sharedStrings.xml><?xml version="1.0" encoding="utf-8"?>
<sst xmlns="http://schemas.openxmlformats.org/spreadsheetml/2006/main" count="146" uniqueCount="89">
  <si>
    <t>経営分析</t>
    <rPh sb="0" eb="2">
      <t>ケイエイ</t>
    </rPh>
    <rPh sb="2" eb="4">
      <t>ブンセキ</t>
    </rPh>
    <phoneticPr fontId="2"/>
  </si>
  <si>
    <t>EVAツリー</t>
    <phoneticPr fontId="2"/>
  </si>
  <si>
    <t>Cash</t>
    <phoneticPr fontId="1"/>
  </si>
  <si>
    <t>資本コスト率</t>
    <rPh sb="0" eb="2">
      <t>シホン</t>
    </rPh>
    <rPh sb="5" eb="6">
      <t>リツ</t>
    </rPh>
    <phoneticPr fontId="1"/>
  </si>
  <si>
    <t>WACC等</t>
    <rPh sb="4" eb="5">
      <t>ナド</t>
    </rPh>
    <phoneticPr fontId="1"/>
  </si>
  <si>
    <t>入力項目</t>
    <rPh sb="0" eb="2">
      <t>ニュウリョク</t>
    </rPh>
    <rPh sb="2" eb="4">
      <t>コウモク</t>
    </rPh>
    <phoneticPr fontId="1"/>
  </si>
  <si>
    <t>摘要</t>
    <rPh sb="0" eb="2">
      <t>テキヨウ</t>
    </rPh>
    <phoneticPr fontId="1"/>
  </si>
  <si>
    <t>実効税率</t>
    <rPh sb="0" eb="4">
      <t>ジッコウゼイリツ</t>
    </rPh>
    <phoneticPr fontId="1"/>
  </si>
  <si>
    <t>当期純利益</t>
    <rPh sb="0" eb="5">
      <t>トウキジュンリエキ</t>
    </rPh>
    <phoneticPr fontId="1"/>
  </si>
  <si>
    <t>支払利息</t>
    <rPh sb="0" eb="4">
      <t>シハライリソク</t>
    </rPh>
    <phoneticPr fontId="1"/>
  </si>
  <si>
    <t>法人税等</t>
    <rPh sb="0" eb="4">
      <t>ホウジンゼイナド</t>
    </rPh>
    <phoneticPr fontId="1"/>
  </si>
  <si>
    <t>特別利益</t>
    <rPh sb="0" eb="4">
      <t>トクベツリエキ</t>
    </rPh>
    <phoneticPr fontId="1"/>
  </si>
  <si>
    <t>特別損失</t>
    <rPh sb="0" eb="4">
      <t>トクベツソンシツ</t>
    </rPh>
    <phoneticPr fontId="1"/>
  </si>
  <si>
    <t>発行株式総数</t>
    <rPh sb="0" eb="4">
      <t>ハッコウカブシキ</t>
    </rPh>
    <rPh sb="4" eb="6">
      <t>ソウスウ</t>
    </rPh>
    <phoneticPr fontId="1"/>
  </si>
  <si>
    <t>株価</t>
    <rPh sb="0" eb="2">
      <t>カブカ</t>
    </rPh>
    <phoneticPr fontId="1"/>
  </si>
  <si>
    <t>営業CF</t>
    <rPh sb="0" eb="2">
      <t>エイギョウ</t>
    </rPh>
    <phoneticPr fontId="1"/>
  </si>
  <si>
    <t>配当支払額</t>
    <rPh sb="0" eb="5">
      <t>ハイトウシハライガク</t>
    </rPh>
    <phoneticPr fontId="1"/>
  </si>
  <si>
    <t>売上高</t>
    <rPh sb="0" eb="3">
      <t>ウリアゲダカ</t>
    </rPh>
    <phoneticPr fontId="1"/>
  </si>
  <si>
    <t>総資産</t>
    <rPh sb="0" eb="3">
      <t>ソウシサン</t>
    </rPh>
    <phoneticPr fontId="1"/>
  </si>
  <si>
    <t>資本/純資産</t>
    <rPh sb="0" eb="2">
      <t>シホン</t>
    </rPh>
    <rPh sb="3" eb="6">
      <t>ジュンシサン</t>
    </rPh>
    <phoneticPr fontId="1"/>
  </si>
  <si>
    <t>＃</t>
    <phoneticPr fontId="1"/>
  </si>
  <si>
    <t>項目分類</t>
    <rPh sb="0" eb="4">
      <t>コウモクブンルイ</t>
    </rPh>
    <phoneticPr fontId="1"/>
  </si>
  <si>
    <t>C/S（C/F）</t>
    <phoneticPr fontId="1"/>
  </si>
  <si>
    <t>S/S</t>
    <phoneticPr fontId="1"/>
  </si>
  <si>
    <t>P/L</t>
    <phoneticPr fontId="1"/>
  </si>
  <si>
    <t>B/S</t>
    <phoneticPr fontId="1"/>
  </si>
  <si>
    <t>株式</t>
    <rPh sb="0" eb="2">
      <t>カブシキ</t>
    </rPh>
    <phoneticPr fontId="1"/>
  </si>
  <si>
    <t>企業価値</t>
    <rPh sb="0" eb="4">
      <t>キギョウカチ</t>
    </rPh>
    <phoneticPr fontId="1"/>
  </si>
  <si>
    <t>P/Lからの場合は、当期純利益＋減価償却費</t>
    <rPh sb="6" eb="8">
      <t>バアイ</t>
    </rPh>
    <rPh sb="10" eb="15">
      <t>トウキジュンリエキ</t>
    </rPh>
    <rPh sb="16" eb="21">
      <t>ゲンカショウキャクヒ</t>
    </rPh>
    <phoneticPr fontId="1"/>
  </si>
  <si>
    <t>社外流出計算用（注記からも入手可能）</t>
    <rPh sb="0" eb="7">
      <t>シャガイリュウシュツケイサンヨウ</t>
    </rPh>
    <rPh sb="8" eb="10">
      <t>チュウキ</t>
    </rPh>
    <rPh sb="13" eb="15">
      <t>ニュウシュ</t>
    </rPh>
    <rPh sb="15" eb="17">
      <t>カノウ</t>
    </rPh>
    <phoneticPr fontId="1"/>
  </si>
  <si>
    <t>有利子負債</t>
    <rPh sb="0" eb="5">
      <t>ユウリシフサイ</t>
    </rPh>
    <phoneticPr fontId="1"/>
  </si>
  <si>
    <t>実際支払額（社外流出分）</t>
    <rPh sb="0" eb="5">
      <t>ジッサイシハライガク</t>
    </rPh>
    <rPh sb="6" eb="11">
      <t>シャガイリュウシュツブン</t>
    </rPh>
    <phoneticPr fontId="1"/>
  </si>
  <si>
    <t>社外流出分（C/Sからも入手可能）</t>
    <rPh sb="0" eb="4">
      <t>シャガイリュウシュツ</t>
    </rPh>
    <rPh sb="4" eb="5">
      <t>ブン</t>
    </rPh>
    <rPh sb="12" eb="16">
      <t>ニュウシュカノウ</t>
    </rPh>
    <phoneticPr fontId="1"/>
  </si>
  <si>
    <t>値</t>
    <rPh sb="0" eb="1">
      <t>アタイ</t>
    </rPh>
    <phoneticPr fontId="1"/>
  </si>
  <si>
    <t>単位</t>
    <rPh sb="0" eb="2">
      <t>タンイ</t>
    </rPh>
    <phoneticPr fontId="1"/>
  </si>
  <si>
    <t>%</t>
    <phoneticPr fontId="1"/>
  </si>
  <si>
    <t>百万円</t>
    <rPh sb="0" eb="3">
      <t>ヒャクマンエン</t>
    </rPh>
    <phoneticPr fontId="1"/>
  </si>
  <si>
    <t>千株</t>
    <rPh sb="0" eb="2">
      <t>センカブ</t>
    </rPh>
    <phoneticPr fontId="1"/>
  </si>
  <si>
    <t>円</t>
    <rPh sb="0" eb="1">
      <t>エン</t>
    </rPh>
    <phoneticPr fontId="1"/>
  </si>
  <si>
    <t>受取利息</t>
    <rPh sb="0" eb="2">
      <t>ウケトリ</t>
    </rPh>
    <rPh sb="2" eb="4">
      <t>リソク</t>
    </rPh>
    <phoneticPr fontId="1"/>
  </si>
  <si>
    <t>非事業用資産</t>
    <rPh sb="0" eb="1">
      <t>ヒ</t>
    </rPh>
    <rPh sb="1" eb="3">
      <t>ジギョウ</t>
    </rPh>
    <rPh sb="3" eb="4">
      <t>ヨウ</t>
    </rPh>
    <rPh sb="4" eb="6">
      <t>シサン</t>
    </rPh>
    <phoneticPr fontId="1"/>
  </si>
  <si>
    <t>財務レバレッジ</t>
    <rPh sb="0" eb="2">
      <t>ザイム</t>
    </rPh>
    <phoneticPr fontId="1"/>
  </si>
  <si>
    <t>倍</t>
    <rPh sb="0" eb="1">
      <t>バイ</t>
    </rPh>
    <phoneticPr fontId="1"/>
  </si>
  <si>
    <t>STN</t>
    <phoneticPr fontId="1"/>
  </si>
  <si>
    <t>回転</t>
    <rPh sb="0" eb="2">
      <t>カイテン</t>
    </rPh>
    <phoneticPr fontId="1"/>
  </si>
  <si>
    <t>ROS</t>
    <phoneticPr fontId="1"/>
  </si>
  <si>
    <t>ROA</t>
    <phoneticPr fontId="1"/>
  </si>
  <si>
    <t>ROE</t>
    <phoneticPr fontId="1"/>
  </si>
  <si>
    <t>配当性向</t>
    <rPh sb="0" eb="4">
      <t>ハイトウセイコウ</t>
    </rPh>
    <phoneticPr fontId="1"/>
  </si>
  <si>
    <t>DOE</t>
    <phoneticPr fontId="1"/>
  </si>
  <si>
    <t>DPS</t>
    <phoneticPr fontId="1"/>
  </si>
  <si>
    <t>配当利回り</t>
    <rPh sb="0" eb="4">
      <t>ハイトウリマワ</t>
    </rPh>
    <phoneticPr fontId="1"/>
  </si>
  <si>
    <t>EPS</t>
    <phoneticPr fontId="1"/>
  </si>
  <si>
    <t>PER</t>
    <phoneticPr fontId="1"/>
  </si>
  <si>
    <t>株式益回り</t>
    <rPh sb="0" eb="4">
      <t>カブシキエキマワ</t>
    </rPh>
    <phoneticPr fontId="1"/>
  </si>
  <si>
    <t>CFPS</t>
    <phoneticPr fontId="1"/>
  </si>
  <si>
    <t>PCFR</t>
    <phoneticPr fontId="1"/>
  </si>
  <si>
    <t>SPS</t>
    <phoneticPr fontId="1"/>
  </si>
  <si>
    <t>PSR</t>
    <phoneticPr fontId="1"/>
  </si>
  <si>
    <t>BPS</t>
    <phoneticPr fontId="1"/>
  </si>
  <si>
    <t>PBR</t>
    <phoneticPr fontId="1"/>
  </si>
  <si>
    <t>時価総額</t>
    <rPh sb="0" eb="4">
      <t>ジカソウガク</t>
    </rPh>
    <phoneticPr fontId="1"/>
  </si>
  <si>
    <t>億円</t>
    <rPh sb="0" eb="2">
      <t>オクエン</t>
    </rPh>
    <phoneticPr fontId="1"/>
  </si>
  <si>
    <t>資本</t>
    <rPh sb="0" eb="2">
      <t>シホン</t>
    </rPh>
    <phoneticPr fontId="1"/>
  </si>
  <si>
    <t>のれん/MVA</t>
    <phoneticPr fontId="1"/>
  </si>
  <si>
    <t>MVA率</t>
    <rPh sb="3" eb="4">
      <t>リツ</t>
    </rPh>
    <phoneticPr fontId="1"/>
  </si>
  <si>
    <t>D/Eレシオ</t>
    <phoneticPr fontId="1"/>
  </si>
  <si>
    <t>（単位：円）</t>
    <rPh sb="1" eb="3">
      <t>タンイ</t>
    </rPh>
    <rPh sb="4" eb="5">
      <t>エン</t>
    </rPh>
    <phoneticPr fontId="1"/>
  </si>
  <si>
    <t>（単位：百万円）</t>
    <rPh sb="1" eb="3">
      <t>タンイ</t>
    </rPh>
    <rPh sb="4" eb="7">
      <t>ヒャクマンエン</t>
    </rPh>
    <phoneticPr fontId="1"/>
  </si>
  <si>
    <t>（単位：億円）</t>
    <rPh sb="1" eb="3">
      <t>タンイ</t>
    </rPh>
    <rPh sb="4" eb="6">
      <t>オクエン</t>
    </rPh>
    <phoneticPr fontId="1"/>
  </si>
  <si>
    <t>事業価値（EV）</t>
    <rPh sb="0" eb="4">
      <t>ジギョウカチ</t>
    </rPh>
    <phoneticPr fontId="1"/>
  </si>
  <si>
    <t>投下資本</t>
    <rPh sb="0" eb="4">
      <t>トウカシホン</t>
    </rPh>
    <phoneticPr fontId="1"/>
  </si>
  <si>
    <t>受取利息</t>
    <rPh sb="0" eb="4">
      <t>ウケトリリソク</t>
    </rPh>
    <phoneticPr fontId="1"/>
  </si>
  <si>
    <t>EBIT</t>
    <phoneticPr fontId="1"/>
  </si>
  <si>
    <t>NOPAT</t>
    <phoneticPr fontId="1"/>
  </si>
  <si>
    <t>ROIC</t>
    <phoneticPr fontId="1"/>
  </si>
  <si>
    <t>EVAスプレッド</t>
    <phoneticPr fontId="1"/>
  </si>
  <si>
    <t>EVA</t>
    <phoneticPr fontId="1"/>
  </si>
  <si>
    <t>財務分析</t>
    <rPh sb="0" eb="4">
      <t>ザイムブンセキ</t>
    </rPh>
    <phoneticPr fontId="1"/>
  </si>
  <si>
    <t>株式指標分析</t>
    <rPh sb="0" eb="4">
      <t>カブシキシヒョウ</t>
    </rPh>
    <rPh sb="4" eb="6">
      <t>ブンセキ</t>
    </rPh>
    <phoneticPr fontId="1"/>
  </si>
  <si>
    <t>企業価値分析</t>
    <rPh sb="0" eb="6">
      <t>キギョウカチブンセキ</t>
    </rPh>
    <phoneticPr fontId="1"/>
  </si>
  <si>
    <t>PERの逆数</t>
    <rPh sb="4" eb="6">
      <t>ギャクスウ</t>
    </rPh>
    <phoneticPr fontId="1"/>
  </si>
  <si>
    <t>総資産回転率</t>
    <rPh sb="0" eb="6">
      <t>ソウシサンカイテンリツ</t>
    </rPh>
    <phoneticPr fontId="1"/>
  </si>
  <si>
    <t>売上高当期純利益率</t>
    <rPh sb="0" eb="3">
      <t>ウリアゲダカ</t>
    </rPh>
    <rPh sb="3" eb="9">
      <t>トウキジュンリエキリツ</t>
    </rPh>
    <phoneticPr fontId="1"/>
  </si>
  <si>
    <t>Market Value Added</t>
    <phoneticPr fontId="1"/>
  </si>
  <si>
    <t>サンプル_ソニーグループ</t>
    <phoneticPr fontId="2"/>
  </si>
  <si>
    <t>億円/百万円/円</t>
    <rPh sb="0" eb="2">
      <t>オクエン</t>
    </rPh>
    <rPh sb="3" eb="6">
      <t>ヒャクマンエン</t>
    </rPh>
    <rPh sb="7" eb="8">
      <t>エン</t>
    </rPh>
    <phoneticPr fontId="2"/>
  </si>
  <si>
    <t>Enterprise Value</t>
    <phoneticPr fontId="1"/>
  </si>
  <si>
    <t>Economic Value Added 経済付加価値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</si>
</sst>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Alignment="1"/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5" borderId="0" xfId="0" applyFont="1" applyFill="1">
      <alignment vertical="center"/>
    </xf>
    <xf numFmtId="38" fontId="5" fillId="6" borderId="1" xfId="1" applyFont="1" applyFill="1" applyBorder="1">
      <alignment vertical="center"/>
    </xf>
    <xf numFmtId="176" fontId="5" fillId="6" borderId="1" xfId="1" applyNumberFormat="1" applyFont="1" applyFill="1" applyBorder="1">
      <alignment vertical="center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0" borderId="2" xfId="0" applyFont="1" applyBorder="1">
      <alignment vertical="center"/>
    </xf>
    <xf numFmtId="40" fontId="3" fillId="0" borderId="2" xfId="1" applyNumberFormat="1" applyFont="1" applyBorder="1">
      <alignment vertical="center"/>
    </xf>
    <xf numFmtId="176" fontId="3" fillId="0" borderId="2" xfId="1" applyNumberFormat="1" applyFont="1" applyBorder="1">
      <alignment vertical="center"/>
    </xf>
    <xf numFmtId="10" fontId="3" fillId="0" borderId="2" xfId="2" applyNumberFormat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2" xfId="0" applyNumberFormat="1" applyFont="1" applyBorder="1">
      <alignment vertical="center"/>
    </xf>
    <xf numFmtId="0" fontId="3" fillId="7" borderId="2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7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0033CC"/>
      <color rgb="FFCC00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10</xdr:row>
      <xdr:rowOff>0</xdr:rowOff>
    </xdr:from>
    <xdr:to>
      <xdr:col>18</xdr:col>
      <xdr:colOff>209549</xdr:colOff>
      <xdr:row>11</xdr:row>
      <xdr:rowOff>4500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4645826D-CD15-4FFD-A0DA-A226C31B0B79}"/>
            </a:ext>
          </a:extLst>
        </xdr:cNvPr>
        <xdr:cNvSpPr txBox="1"/>
      </xdr:nvSpPr>
      <xdr:spPr>
        <a:xfrm>
          <a:off x="8867775" y="3429000"/>
          <a:ext cx="242887" cy="195000"/>
        </a:xfrm>
        <a:prstGeom prst="rect">
          <a:avLst/>
        </a:prstGeom>
        <a:solidFill>
          <a:sysClr val="window" lastClr="FFFFFF">
            <a:lumMod val="95000"/>
          </a:sysClr>
        </a:solidFill>
        <a:ln w="19050">
          <a:solidFill>
            <a:sysClr val="windowText" lastClr="000000">
              <a:lumMod val="50000"/>
              <a:lumOff val="50000"/>
            </a:sysClr>
          </a:solidFill>
        </a:ln>
        <a:effectLst/>
      </xdr:spPr>
      <xdr:txBody>
        <a:bodyPr vertOverflow="clip" horzOverflow="clip" wrap="none" lIns="36000" tIns="36000" rIns="36000" bIns="36000" rtlCol="0" anchor="ctr" anchorCtr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49665</xdr:colOff>
      <xdr:row>11</xdr:row>
      <xdr:rowOff>54430</xdr:rowOff>
    </xdr:from>
    <xdr:to>
      <xdr:col>2</xdr:col>
      <xdr:colOff>99899</xdr:colOff>
      <xdr:row>14</xdr:row>
      <xdr:rowOff>56417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188B83C-9976-4F40-9011-837848D33CD8}"/>
            </a:ext>
          </a:extLst>
        </xdr:cNvPr>
        <xdr:cNvGrpSpPr/>
      </xdr:nvGrpSpPr>
      <xdr:grpSpPr>
        <a:xfrm>
          <a:off x="49665" y="2197556"/>
          <a:ext cx="893877" cy="593897"/>
          <a:chOff x="847724" y="1524000"/>
          <a:chExt cx="900000" cy="573487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12B9D59F-B626-4DE5-9FAD-D208C85E5577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EVA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61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44B1357A-1BF2-434E-9731-9FD7B5EFF259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67CD35B-62BF-4B52-B975-62BF7508992C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5,872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</xdr:col>
      <xdr:colOff>34018</xdr:colOff>
      <xdr:row>19</xdr:row>
      <xdr:rowOff>29756</xdr:rowOff>
    </xdr:from>
    <xdr:to>
      <xdr:col>5</xdr:col>
      <xdr:colOff>86293</xdr:colOff>
      <xdr:row>22</xdr:row>
      <xdr:rowOff>3169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4B908BB-8357-4EB2-B692-86046B8C2113}"/>
            </a:ext>
          </a:extLst>
        </xdr:cNvPr>
        <xdr:cNvGrpSpPr/>
      </xdr:nvGrpSpPr>
      <xdr:grpSpPr>
        <a:xfrm>
          <a:off x="1299482" y="3751310"/>
          <a:ext cx="895918" cy="565323"/>
          <a:chOff x="847724" y="1524000"/>
          <a:chExt cx="900000" cy="573487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1F47A27-68F6-49FD-9B0E-74D24F6C05DF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EVA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スプレッド</a:t>
            </a:r>
          </a:p>
        </xdr:txBody>
      </xdr:sp>
      <xdr:sp macro="" textlink="$BB$60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E6B8BF28-13C4-4C5C-B884-212A6DCDF120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E9F5383A-8F6B-4A04-AF16-4281196F0BB6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2.7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10</xdr:col>
      <xdr:colOff>0</xdr:colOff>
      <xdr:row>8</xdr:row>
      <xdr:rowOff>97500</xdr:rowOff>
    </xdr:from>
    <xdr:to>
      <xdr:col>12</xdr:col>
      <xdr:colOff>56925</xdr:colOff>
      <xdr:row>14</xdr:row>
      <xdr:rowOff>107100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76FA3FFF-764A-4BDF-A998-822C95BF103B}"/>
            </a:ext>
          </a:extLst>
        </xdr:cNvPr>
        <xdr:cNvGrpSpPr/>
      </xdr:nvGrpSpPr>
      <xdr:grpSpPr>
        <a:xfrm>
          <a:off x="4218214" y="1648714"/>
          <a:ext cx="900568" cy="1193422"/>
          <a:chOff x="847724" y="1524000"/>
          <a:chExt cx="904650" cy="1152600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730DA14-E624-43D6-881A-7D52B4F1BEB6}"/>
              </a:ext>
            </a:extLst>
          </xdr:cNvPr>
          <xdr:cNvSpPr txBox="1"/>
        </xdr:nvSpPr>
        <xdr:spPr>
          <a:xfrm>
            <a:off x="847724" y="1524000"/>
            <a:ext cx="900000" cy="864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投下資本</a:t>
            </a:r>
          </a:p>
        </xdr:txBody>
      </xdr:sp>
      <xdr:sp macro="" textlink="$BB$50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44E537D-0C4B-4459-A8FE-6787BE807426}"/>
              </a:ext>
            </a:extLst>
          </xdr:cNvPr>
          <xdr:cNvSpPr txBox="1"/>
        </xdr:nvSpPr>
        <xdr:spPr>
          <a:xfrm>
            <a:off x="852374" y="2388600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5D843ED-B73B-4DE6-94B4-B61994F1386E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217,829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</xdr:col>
      <xdr:colOff>333266</xdr:colOff>
      <xdr:row>12</xdr:row>
      <xdr:rowOff>106941</xdr:rowOff>
    </xdr:from>
    <xdr:to>
      <xdr:col>3</xdr:col>
      <xdr:colOff>34017</xdr:colOff>
      <xdr:row>19</xdr:row>
      <xdr:rowOff>171066</xdr:rowOff>
    </xdr:to>
    <xdr:cxnSp macro="">
      <xdr:nvCxnSpPr>
        <xdr:cNvPr id="13" name="コネクタ: カギ線 12">
          <a:extLst>
            <a:ext uri="{FF2B5EF4-FFF2-40B4-BE49-F238E27FC236}">
              <a16:creationId xmlns:a16="http://schemas.microsoft.com/office/drawing/2014/main" id="{FB197755-8393-4E24-B4D7-F80BCCB879F0}"/>
            </a:ext>
          </a:extLst>
        </xdr:cNvPr>
        <xdr:cNvCxnSpPr>
          <a:stCxn id="77" idx="4"/>
          <a:endCxn id="7" idx="1"/>
        </xdr:cNvCxnSpPr>
      </xdr:nvCxnSpPr>
      <xdr:spPr>
        <a:xfrm rot="16200000" flipH="1">
          <a:off x="520673" y="3098503"/>
          <a:ext cx="1439298" cy="123423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332843</xdr:colOff>
      <xdr:row>10</xdr:row>
      <xdr:rowOff>148500</xdr:rowOff>
    </xdr:from>
    <xdr:to>
      <xdr:col>10</xdr:col>
      <xdr:colOff>1</xdr:colOff>
      <xdr:row>11</xdr:row>
      <xdr:rowOff>117441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4547AD88-9C12-4043-B924-BB8FC78C115B}"/>
            </a:ext>
          </a:extLst>
        </xdr:cNvPr>
        <xdr:cNvCxnSpPr>
          <a:stCxn id="77" idx="0"/>
          <a:endCxn id="10" idx="1"/>
        </xdr:cNvCxnSpPr>
      </xdr:nvCxnSpPr>
      <xdr:spPr>
        <a:xfrm rot="5400000" flipH="1" flipV="1">
          <a:off x="3039451" y="190535"/>
          <a:ext cx="159441" cy="3885372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23</xdr:row>
      <xdr:rowOff>11915</xdr:rowOff>
    </xdr:from>
    <xdr:to>
      <xdr:col>8</xdr:col>
      <xdr:colOff>176100</xdr:colOff>
      <xdr:row>26</xdr:row>
      <xdr:rowOff>13902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67837A34-E1B0-45B9-BC7A-9EC7F768E6EE}"/>
            </a:ext>
          </a:extLst>
        </xdr:cNvPr>
        <xdr:cNvGrpSpPr/>
      </xdr:nvGrpSpPr>
      <xdr:grpSpPr>
        <a:xfrm>
          <a:off x="2654754" y="4515879"/>
          <a:ext cx="895917" cy="573487"/>
          <a:chOff x="847724" y="1524000"/>
          <a:chExt cx="900000" cy="573487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DCD50A9A-87E9-4A87-AB58-36DB87189C8C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資本コスト率</a:t>
            </a:r>
          </a:p>
        </xdr:txBody>
      </xdr:sp>
      <xdr:sp macro="" textlink="$BB$6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BEE73E6C-E3E0-4F3D-965D-FA99887C2B4C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63303A5-7A9F-42E1-99A0-6F1DEB18F06B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8.5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6</xdr:col>
      <xdr:colOff>35378</xdr:colOff>
      <xdr:row>15</xdr:row>
      <xdr:rowOff>27215</xdr:rowOff>
    </xdr:from>
    <xdr:to>
      <xdr:col>8</xdr:col>
      <xdr:colOff>87653</xdr:colOff>
      <xdr:row>18</xdr:row>
      <xdr:rowOff>29202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B163B551-0287-49DB-9941-3CA46DB0F168}"/>
            </a:ext>
          </a:extLst>
        </xdr:cNvPr>
        <xdr:cNvGrpSpPr/>
      </xdr:nvGrpSpPr>
      <xdr:grpSpPr>
        <a:xfrm>
          <a:off x="2566307" y="2959555"/>
          <a:ext cx="895917" cy="593897"/>
          <a:chOff x="847724" y="1524000"/>
          <a:chExt cx="900000" cy="573487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7067909A-E9C8-45D6-8F28-8602D8F9B8E6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ROIC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9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254BA4AD-B52D-4E76-85A2-420435510434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F9B4218-AE47-4A5F-B736-433942DC200C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11.2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5</xdr:col>
      <xdr:colOff>291002</xdr:colOff>
      <xdr:row>15</xdr:row>
      <xdr:rowOff>175700</xdr:rowOff>
    </xdr:from>
    <xdr:to>
      <xdr:col>6</xdr:col>
      <xdr:colOff>35379</xdr:colOff>
      <xdr:row>19</xdr:row>
      <xdr:rowOff>89286</xdr:rowOff>
    </xdr:to>
    <xdr:cxnSp macro="">
      <xdr:nvCxnSpPr>
        <xdr:cNvPr id="23" name="コネクタ: カギ線 22">
          <a:extLst>
            <a:ext uri="{FF2B5EF4-FFF2-40B4-BE49-F238E27FC236}">
              <a16:creationId xmlns:a16="http://schemas.microsoft.com/office/drawing/2014/main" id="{898E10D9-43C5-49D9-931B-55B28B9620FB}"/>
            </a:ext>
          </a:extLst>
        </xdr:cNvPr>
        <xdr:cNvCxnSpPr>
          <a:stCxn id="94" idx="0"/>
          <a:endCxn id="21" idx="1"/>
        </xdr:cNvCxnSpPr>
      </xdr:nvCxnSpPr>
      <xdr:spPr>
        <a:xfrm rot="5400000" flipH="1" flipV="1">
          <a:off x="2138186" y="3364861"/>
          <a:ext cx="699399" cy="167048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291000</xdr:colOff>
      <xdr:row>20</xdr:row>
      <xdr:rowOff>70849</xdr:rowOff>
    </xdr:from>
    <xdr:to>
      <xdr:col>6</xdr:col>
      <xdr:colOff>123824</xdr:colOff>
      <xdr:row>23</xdr:row>
      <xdr:rowOff>155915</xdr:rowOff>
    </xdr:to>
    <xdr:cxnSp macro="">
      <xdr:nvCxnSpPr>
        <xdr:cNvPr id="24" name="コネクタ: カギ線 23">
          <a:extLst>
            <a:ext uri="{FF2B5EF4-FFF2-40B4-BE49-F238E27FC236}">
              <a16:creationId xmlns:a16="http://schemas.microsoft.com/office/drawing/2014/main" id="{210BAEB2-9FC2-4B0F-8AFD-01EC5658D0E1}"/>
            </a:ext>
          </a:extLst>
        </xdr:cNvPr>
        <xdr:cNvCxnSpPr>
          <a:stCxn id="94" idx="4"/>
          <a:endCxn id="18" idx="1"/>
        </xdr:cNvCxnSpPr>
      </xdr:nvCxnSpPr>
      <xdr:spPr>
        <a:xfrm rot="16200000" flipH="1">
          <a:off x="2197872" y="4182587"/>
          <a:ext cx="668472" cy="255495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14063</xdr:colOff>
      <xdr:row>19</xdr:row>
      <xdr:rowOff>29756</xdr:rowOff>
    </xdr:from>
    <xdr:to>
      <xdr:col>12</xdr:col>
      <xdr:colOff>66338</xdr:colOff>
      <xdr:row>22</xdr:row>
      <xdr:rowOff>7931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88A6AE6D-EB5E-4518-BE92-D7F6F50E79EE}"/>
            </a:ext>
          </a:extLst>
        </xdr:cNvPr>
        <xdr:cNvGrpSpPr/>
      </xdr:nvGrpSpPr>
      <xdr:grpSpPr>
        <a:xfrm>
          <a:off x="4232277" y="3751310"/>
          <a:ext cx="895918" cy="570085"/>
          <a:chOff x="847724" y="1524000"/>
          <a:chExt cx="900000" cy="573487"/>
        </a:xfrm>
      </xdr:grpSpPr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4F43FC33-8CAF-4E95-86C5-5392A34B3A0B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NOPAT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8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94A6A6CA-142E-45C0-A9FD-9B584380AD2E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CE6B01D6-86B5-47D0-A837-FF611B2EE01E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24,388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8</xdr:col>
      <xdr:colOff>351485</xdr:colOff>
      <xdr:row>13</xdr:row>
      <xdr:rowOff>155588</xdr:rowOff>
    </xdr:from>
    <xdr:to>
      <xdr:col>10</xdr:col>
      <xdr:colOff>4617</xdr:colOff>
      <xdr:row>15</xdr:row>
      <xdr:rowOff>89584</xdr:rowOff>
    </xdr:to>
    <xdr:cxnSp macro="">
      <xdr:nvCxnSpPr>
        <xdr:cNvPr id="37" name="コネクタ: カギ線 36">
          <a:extLst>
            <a:ext uri="{FF2B5EF4-FFF2-40B4-BE49-F238E27FC236}">
              <a16:creationId xmlns:a16="http://schemas.microsoft.com/office/drawing/2014/main" id="{B231D897-B944-46B8-97D7-C090EC2670DF}"/>
            </a:ext>
          </a:extLst>
        </xdr:cNvPr>
        <xdr:cNvCxnSpPr>
          <a:stCxn id="107" idx="0"/>
          <a:endCxn id="11" idx="1"/>
        </xdr:cNvCxnSpPr>
      </xdr:nvCxnSpPr>
      <xdr:spPr>
        <a:xfrm rot="5400000" flipH="1" flipV="1">
          <a:off x="3798803" y="2621708"/>
          <a:ext cx="330871" cy="494507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87653</xdr:colOff>
      <xdr:row>15</xdr:row>
      <xdr:rowOff>177194</xdr:rowOff>
    </xdr:from>
    <xdr:to>
      <xdr:col>8</xdr:col>
      <xdr:colOff>261485</xdr:colOff>
      <xdr:row>15</xdr:row>
      <xdr:rowOff>179583</xdr:rowOff>
    </xdr:to>
    <xdr:cxnSp macro="">
      <xdr:nvCxnSpPr>
        <xdr:cNvPr id="40" name="コネクタ: カギ線 39">
          <a:extLst>
            <a:ext uri="{FF2B5EF4-FFF2-40B4-BE49-F238E27FC236}">
              <a16:creationId xmlns:a16="http://schemas.microsoft.com/office/drawing/2014/main" id="{05B77931-6044-49F5-8730-9138749B311A}"/>
            </a:ext>
          </a:extLst>
        </xdr:cNvPr>
        <xdr:cNvCxnSpPr>
          <a:stCxn id="21" idx="3"/>
          <a:endCxn id="107" idx="1"/>
        </xdr:cNvCxnSpPr>
      </xdr:nvCxnSpPr>
      <xdr:spPr>
        <a:xfrm>
          <a:off x="3453153" y="3122007"/>
          <a:ext cx="173832" cy="238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</xdr:row>
      <xdr:rowOff>90414</xdr:rowOff>
    </xdr:from>
    <xdr:to>
      <xdr:col>14</xdr:col>
      <xdr:colOff>104560</xdr:colOff>
      <xdr:row>8</xdr:row>
      <xdr:rowOff>92401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A9599FCD-2B07-4FCF-AC61-7F9F6EA1624A}"/>
            </a:ext>
          </a:extLst>
        </xdr:cNvPr>
        <xdr:cNvGrpSpPr/>
      </xdr:nvGrpSpPr>
      <xdr:grpSpPr>
        <a:xfrm>
          <a:off x="4218214" y="1049718"/>
          <a:ext cx="1791846" cy="593897"/>
          <a:chOff x="847719" y="1524000"/>
          <a:chExt cx="926928" cy="573487"/>
        </a:xfrm>
      </xdr:grpSpPr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7D72009E-30F0-41C7-94FB-D2746511A73B}"/>
              </a:ext>
            </a:extLst>
          </xdr:cNvPr>
          <xdr:cNvSpPr txBox="1"/>
        </xdr:nvSpPr>
        <xdr:spPr>
          <a:xfrm>
            <a:off x="847719" y="1524000"/>
            <a:ext cx="926923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Cash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8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6F66B143-E6A0-4B53-9828-65AC47E1FD24}"/>
              </a:ext>
            </a:extLst>
          </xdr:cNvPr>
          <xdr:cNvSpPr txBox="1"/>
        </xdr:nvSpPr>
        <xdr:spPr>
          <a:xfrm>
            <a:off x="847724" y="1809487"/>
            <a:ext cx="926923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F39BEAA4-80E8-4FF0-A234-EB2C2EFD72F9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17,870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12</xdr:col>
      <xdr:colOff>52289</xdr:colOff>
      <xdr:row>8</xdr:row>
      <xdr:rowOff>97500</xdr:rowOff>
    </xdr:from>
    <xdr:to>
      <xdr:col>14</xdr:col>
      <xdr:colOff>104564</xdr:colOff>
      <xdr:row>17</xdr:row>
      <xdr:rowOff>88837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C89184F8-D159-4CD6-BA81-0B58972EB9FB}"/>
            </a:ext>
          </a:extLst>
        </xdr:cNvPr>
        <xdr:cNvGrpSpPr/>
      </xdr:nvGrpSpPr>
      <xdr:grpSpPr>
        <a:xfrm>
          <a:off x="5114146" y="1648714"/>
          <a:ext cx="895918" cy="1767070"/>
          <a:chOff x="847724" y="391650"/>
          <a:chExt cx="900000" cy="1705837"/>
        </a:xfrm>
      </xdr:grpSpPr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723220E3-1AD5-4CCA-8518-9BBFA1C81931}"/>
              </a:ext>
            </a:extLst>
          </xdr:cNvPr>
          <xdr:cNvSpPr txBox="1"/>
        </xdr:nvSpPr>
        <xdr:spPr>
          <a:xfrm>
            <a:off x="847724" y="391650"/>
            <a:ext cx="900000" cy="1440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事業価値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（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EV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9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14C0CAD0-E953-43A2-810E-5A9AC7BBE572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B5048E58-15BA-47B2-B938-4464FFB326D9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281,200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16</xdr:col>
      <xdr:colOff>156839</xdr:colOff>
      <xdr:row>14</xdr:row>
      <xdr:rowOff>86850</xdr:rowOff>
    </xdr:from>
    <xdr:to>
      <xdr:col>18</xdr:col>
      <xdr:colOff>209114</xdr:colOff>
      <xdr:row>17</xdr:row>
      <xdr:rowOff>88837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5531ED33-7095-4D18-9647-882FD3550EF9}"/>
            </a:ext>
          </a:extLst>
        </xdr:cNvPr>
        <xdr:cNvGrpSpPr/>
      </xdr:nvGrpSpPr>
      <xdr:grpSpPr>
        <a:xfrm>
          <a:off x="6905982" y="2821886"/>
          <a:ext cx="895918" cy="593898"/>
          <a:chOff x="847724" y="1524000"/>
          <a:chExt cx="900000" cy="573487"/>
        </a:xfrm>
      </xdr:grpSpPr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5F2E50E-042C-4B02-914D-6992E0E7A1F8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のれん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/MVA</a:t>
            </a:r>
          </a:p>
        </xdr:txBody>
      </xdr:sp>
      <xdr:sp macro="" textlink="$BB$43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C6FC56D8-D308-4C25-A644-817C08309ACF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BDCEF7AB-B54F-456F-A228-BC3DBD13C769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81,241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16</xdr:col>
      <xdr:colOff>156839</xdr:colOff>
      <xdr:row>9</xdr:row>
      <xdr:rowOff>180376</xdr:rowOff>
    </xdr:from>
    <xdr:to>
      <xdr:col>18</xdr:col>
      <xdr:colOff>209114</xdr:colOff>
      <xdr:row>14</xdr:row>
      <xdr:rowOff>97500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AE642C33-F438-4351-BB5C-81631B905914}"/>
            </a:ext>
          </a:extLst>
        </xdr:cNvPr>
        <xdr:cNvGrpSpPr/>
      </xdr:nvGrpSpPr>
      <xdr:grpSpPr>
        <a:xfrm>
          <a:off x="6905982" y="1928895"/>
          <a:ext cx="895918" cy="903641"/>
          <a:chOff x="847724" y="1352287"/>
          <a:chExt cx="900000" cy="869624"/>
        </a:xfrm>
      </xdr:grpSpPr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50557696-24B9-4AC1-BBD2-3495E65C208F}"/>
              </a:ext>
            </a:extLst>
          </xdr:cNvPr>
          <xdr:cNvSpPr txBox="1"/>
        </xdr:nvSpPr>
        <xdr:spPr>
          <a:xfrm>
            <a:off x="847724" y="1352287"/>
            <a:ext cx="900000" cy="576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資本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2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AD597A53-0FB6-48E7-BDB8-1154554D27D0}"/>
              </a:ext>
            </a:extLst>
          </xdr:cNvPr>
          <xdr:cNvSpPr txBox="1"/>
        </xdr:nvSpPr>
        <xdr:spPr>
          <a:xfrm>
            <a:off x="847724" y="1933911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2F7A2B5-819E-4E15-8C51-01E723C748C1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56,215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16</xdr:col>
      <xdr:colOff>156839</xdr:colOff>
      <xdr:row>5</xdr:row>
      <xdr:rowOff>90414</xdr:rowOff>
    </xdr:from>
    <xdr:to>
      <xdr:col>18</xdr:col>
      <xdr:colOff>209114</xdr:colOff>
      <xdr:row>9</xdr:row>
      <xdr:rowOff>187914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4C563D82-D00E-4578-ACB2-B69575EB012D}"/>
            </a:ext>
          </a:extLst>
        </xdr:cNvPr>
        <xdr:cNvGrpSpPr/>
      </xdr:nvGrpSpPr>
      <xdr:grpSpPr>
        <a:xfrm>
          <a:off x="6905982" y="1049718"/>
          <a:ext cx="895918" cy="886715"/>
          <a:chOff x="847724" y="1155111"/>
          <a:chExt cx="900000" cy="859500"/>
        </a:xfrm>
      </xdr:grpSpPr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CC21762C-6472-45CB-AC30-CDB201914218}"/>
              </a:ext>
            </a:extLst>
          </xdr:cNvPr>
          <xdr:cNvSpPr txBox="1"/>
        </xdr:nvSpPr>
        <xdr:spPr>
          <a:xfrm>
            <a:off x="847724" y="1155111"/>
            <a:ext cx="900000" cy="576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有利子負債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5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5E392669-3DEB-449D-81FB-6D5C259BDF4A}"/>
              </a:ext>
            </a:extLst>
          </xdr:cNvPr>
          <xdr:cNvSpPr txBox="1"/>
        </xdr:nvSpPr>
        <xdr:spPr>
          <a:xfrm>
            <a:off x="847724" y="1726611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F0108622-32E0-41A8-9F00-F99F516F33D1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161,614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23</xdr:col>
      <xdr:colOff>12796</xdr:colOff>
      <xdr:row>10</xdr:row>
      <xdr:rowOff>14791</xdr:rowOff>
    </xdr:from>
    <xdr:to>
      <xdr:col>25</xdr:col>
      <xdr:colOff>63937</xdr:colOff>
      <xdr:row>17</xdr:row>
      <xdr:rowOff>78608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D2258AB1-321A-4ED2-A9CB-308E28EEDDE9}"/>
            </a:ext>
          </a:extLst>
        </xdr:cNvPr>
        <xdr:cNvGrpSpPr/>
      </xdr:nvGrpSpPr>
      <xdr:grpSpPr>
        <a:xfrm>
          <a:off x="9714689" y="1960612"/>
          <a:ext cx="894784" cy="1444943"/>
          <a:chOff x="847724" y="666150"/>
          <a:chExt cx="900000" cy="1397317"/>
        </a:xfrm>
      </xdr:grpSpPr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CC0F1D14-97E0-46D1-BBEF-476812B2DEC4}"/>
              </a:ext>
            </a:extLst>
          </xdr:cNvPr>
          <xdr:cNvSpPr txBox="1"/>
        </xdr:nvSpPr>
        <xdr:spPr>
          <a:xfrm>
            <a:off x="847724" y="666150"/>
            <a:ext cx="900000" cy="1152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時価総額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1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F4F02ADB-D333-4484-8E92-E6556D6EEA10}"/>
              </a:ext>
            </a:extLst>
          </xdr:cNvPr>
          <xdr:cNvSpPr txBox="1"/>
        </xdr:nvSpPr>
        <xdr:spPr>
          <a:xfrm>
            <a:off x="847724" y="177546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9245BC6A-70AF-4C5B-BCF0-058CC3E75B46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137,455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18</xdr:col>
      <xdr:colOff>209115</xdr:colOff>
      <xdr:row>11</xdr:row>
      <xdr:rowOff>87377</xdr:rowOff>
    </xdr:from>
    <xdr:to>
      <xdr:col>22</xdr:col>
      <xdr:colOff>93891</xdr:colOff>
      <xdr:row>13</xdr:row>
      <xdr:rowOff>24322</xdr:rowOff>
    </xdr:to>
    <xdr:cxnSp macro="">
      <xdr:nvCxnSpPr>
        <xdr:cNvPr id="71" name="コネクタ: カギ線 70">
          <a:extLst>
            <a:ext uri="{FF2B5EF4-FFF2-40B4-BE49-F238E27FC236}">
              <a16:creationId xmlns:a16="http://schemas.microsoft.com/office/drawing/2014/main" id="{6089E193-96C4-46A5-9518-E43EBED4CD0C}"/>
            </a:ext>
          </a:extLst>
        </xdr:cNvPr>
        <xdr:cNvCxnSpPr>
          <a:stCxn id="270" idx="1"/>
          <a:endCxn id="55" idx="3"/>
        </xdr:cNvCxnSpPr>
      </xdr:nvCxnSpPr>
      <xdr:spPr>
        <a:xfrm rot="10800000">
          <a:off x="7801901" y="2182877"/>
          <a:ext cx="1572061" cy="317945"/>
        </a:xfrm>
        <a:prstGeom prst="bentConnector3">
          <a:avLst>
            <a:gd name="adj1" fmla="val 79862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273890</xdr:colOff>
      <xdr:row>13</xdr:row>
      <xdr:rowOff>18382</xdr:rowOff>
    </xdr:from>
    <xdr:to>
      <xdr:col>23</xdr:col>
      <xdr:colOff>12796</xdr:colOff>
      <xdr:row>13</xdr:row>
      <xdr:rowOff>20352</xdr:rowOff>
    </xdr:to>
    <xdr:cxnSp macro="">
      <xdr:nvCxnSpPr>
        <xdr:cNvPr id="74" name="コネクタ: カギ線 73">
          <a:extLst>
            <a:ext uri="{FF2B5EF4-FFF2-40B4-BE49-F238E27FC236}">
              <a16:creationId xmlns:a16="http://schemas.microsoft.com/office/drawing/2014/main" id="{7FE0485F-598F-4CEC-8368-9B588F29B39E}"/>
            </a:ext>
          </a:extLst>
        </xdr:cNvPr>
        <xdr:cNvCxnSpPr>
          <a:stCxn id="270" idx="3"/>
          <a:endCxn id="66" idx="1"/>
        </xdr:cNvCxnSpPr>
      </xdr:nvCxnSpPr>
      <xdr:spPr>
        <a:xfrm flipV="1">
          <a:off x="9529015" y="2566320"/>
          <a:ext cx="159594" cy="197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243862</xdr:colOff>
      <xdr:row>11</xdr:row>
      <xdr:rowOff>117441</xdr:rowOff>
    </xdr:from>
    <xdr:to>
      <xdr:col>3</xdr:col>
      <xdr:colOff>0</xdr:colOff>
      <xdr:row>12</xdr:row>
      <xdr:rowOff>106941</xdr:rowOff>
    </xdr:to>
    <xdr:sp macro="" textlink="">
      <xdr:nvSpPr>
        <xdr:cNvPr id="77" name="フローチャート: 和接合 76">
          <a:extLst>
            <a:ext uri="{FF2B5EF4-FFF2-40B4-BE49-F238E27FC236}">
              <a16:creationId xmlns:a16="http://schemas.microsoft.com/office/drawing/2014/main" id="{DD93B277-6E02-4715-9FB4-32BBBBAD26E7}"/>
            </a:ext>
          </a:extLst>
        </xdr:cNvPr>
        <xdr:cNvSpPr/>
      </xdr:nvSpPr>
      <xdr:spPr>
        <a:xfrm>
          <a:off x="1087505" y="2212941"/>
          <a:ext cx="177959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99899</xdr:colOff>
      <xdr:row>12</xdr:row>
      <xdr:rowOff>7930</xdr:rowOff>
    </xdr:from>
    <xdr:to>
      <xdr:col>2</xdr:col>
      <xdr:colOff>243862</xdr:colOff>
      <xdr:row>12</xdr:row>
      <xdr:rowOff>16941</xdr:rowOff>
    </xdr:to>
    <xdr:cxnSp macro="">
      <xdr:nvCxnSpPr>
        <xdr:cNvPr id="80" name="コネクタ: カギ線 79">
          <a:extLst>
            <a:ext uri="{FF2B5EF4-FFF2-40B4-BE49-F238E27FC236}">
              <a16:creationId xmlns:a16="http://schemas.microsoft.com/office/drawing/2014/main" id="{777DBFB6-1EC5-4572-B9C5-93F352974370}"/>
            </a:ext>
          </a:extLst>
        </xdr:cNvPr>
        <xdr:cNvCxnSpPr>
          <a:stCxn id="2" idx="3"/>
          <a:endCxn id="77" idx="2"/>
        </xdr:cNvCxnSpPr>
      </xdr:nvCxnSpPr>
      <xdr:spPr>
        <a:xfrm>
          <a:off x="943542" y="2293930"/>
          <a:ext cx="143963" cy="9011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420686</xdr:colOff>
      <xdr:row>35</xdr:row>
      <xdr:rowOff>79220</xdr:rowOff>
    </xdr:from>
    <xdr:to>
      <xdr:col>26</xdr:col>
      <xdr:colOff>179999</xdr:colOff>
      <xdr:row>36</xdr:row>
      <xdr:rowOff>68720</xdr:rowOff>
    </xdr:to>
    <xdr:sp macro="" textlink="">
      <xdr:nvSpPr>
        <xdr:cNvPr id="88" name="フローチャート: 和接合 87">
          <a:extLst>
            <a:ext uri="{FF2B5EF4-FFF2-40B4-BE49-F238E27FC236}">
              <a16:creationId xmlns:a16="http://schemas.microsoft.com/office/drawing/2014/main" id="{57FEDB72-B82B-4FDF-92CE-9DC883C043EF}"/>
            </a:ext>
          </a:extLst>
        </xdr:cNvPr>
        <xdr:cNvSpPr/>
      </xdr:nvSpPr>
      <xdr:spPr>
        <a:xfrm>
          <a:off x="10937874" y="6889595"/>
          <a:ext cx="180000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86293</xdr:colOff>
      <xdr:row>19</xdr:row>
      <xdr:rowOff>171066</xdr:rowOff>
    </xdr:from>
    <xdr:to>
      <xdr:col>5</xdr:col>
      <xdr:colOff>201001</xdr:colOff>
      <xdr:row>19</xdr:row>
      <xdr:rowOff>178294</xdr:rowOff>
    </xdr:to>
    <xdr:cxnSp macro="">
      <xdr:nvCxnSpPr>
        <xdr:cNvPr id="91" name="コネクタ: カギ線 90">
          <a:extLst>
            <a:ext uri="{FF2B5EF4-FFF2-40B4-BE49-F238E27FC236}">
              <a16:creationId xmlns:a16="http://schemas.microsoft.com/office/drawing/2014/main" id="{F6BD8E57-CF87-442E-A706-DFF3BABB5A79}"/>
            </a:ext>
          </a:extLst>
        </xdr:cNvPr>
        <xdr:cNvCxnSpPr>
          <a:stCxn id="7" idx="3"/>
          <a:endCxn id="94" idx="2"/>
        </xdr:cNvCxnSpPr>
      </xdr:nvCxnSpPr>
      <xdr:spPr>
        <a:xfrm>
          <a:off x="2199653" y="3879864"/>
          <a:ext cx="114708" cy="722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201001</xdr:colOff>
      <xdr:row>19</xdr:row>
      <xdr:rowOff>89286</xdr:rowOff>
    </xdr:from>
    <xdr:to>
      <xdr:col>5</xdr:col>
      <xdr:colOff>381001</xdr:colOff>
      <xdr:row>20</xdr:row>
      <xdr:rowOff>70849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AFE704D2-280E-4A01-A16B-2A78ACDB6E31}"/>
            </a:ext>
          </a:extLst>
        </xdr:cNvPr>
        <xdr:cNvGrpSpPr/>
      </xdr:nvGrpSpPr>
      <xdr:grpSpPr>
        <a:xfrm>
          <a:off x="2310108" y="3810840"/>
          <a:ext cx="180000" cy="178866"/>
          <a:chOff x="3390900" y="1837463"/>
          <a:chExt cx="180000" cy="180000"/>
        </a:xfrm>
      </xdr:grpSpPr>
      <xdr:sp macro="" textlink="">
        <xdr:nvSpPr>
          <xdr:cNvPr id="94" name="楕円 93">
            <a:extLst>
              <a:ext uri="{FF2B5EF4-FFF2-40B4-BE49-F238E27FC236}">
                <a16:creationId xmlns:a16="http://schemas.microsoft.com/office/drawing/2014/main" id="{0307F7E1-A834-4CA3-A5E2-281AABFC6B1B}"/>
              </a:ext>
            </a:extLst>
          </xdr:cNvPr>
          <xdr:cNvSpPr/>
        </xdr:nvSpPr>
        <xdr:spPr>
          <a:xfrm>
            <a:off x="3390900" y="1837463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" name="直線コネクタ 95">
            <a:extLst>
              <a:ext uri="{FF2B5EF4-FFF2-40B4-BE49-F238E27FC236}">
                <a16:creationId xmlns:a16="http://schemas.microsoft.com/office/drawing/2014/main" id="{AAD09463-DD42-4C62-93E5-0E55D91F9F29}"/>
              </a:ext>
            </a:extLst>
          </xdr:cNvPr>
          <xdr:cNvCxnSpPr>
            <a:stCxn id="94" idx="2"/>
            <a:endCxn id="94" idx="6"/>
          </xdr:cNvCxnSpPr>
        </xdr:nvCxnSpPr>
        <xdr:spPr>
          <a:xfrm>
            <a:off x="3390900" y="1927463"/>
            <a:ext cx="180000" cy="0"/>
          </a:xfrm>
          <a:prstGeom prst="line">
            <a:avLst/>
          </a:prstGeom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261485</xdr:colOff>
      <xdr:row>15</xdr:row>
      <xdr:rowOff>81645</xdr:rowOff>
    </xdr:from>
    <xdr:to>
      <xdr:col>9</xdr:col>
      <xdr:colOff>20797</xdr:colOff>
      <xdr:row>16</xdr:row>
      <xdr:rowOff>71146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24C727EC-2461-4E57-8480-6F9E8D4D5F60}"/>
            </a:ext>
          </a:extLst>
        </xdr:cNvPr>
        <xdr:cNvGrpSpPr/>
      </xdr:nvGrpSpPr>
      <xdr:grpSpPr>
        <a:xfrm>
          <a:off x="3636056" y="3013985"/>
          <a:ext cx="181134" cy="186804"/>
          <a:chOff x="6068639" y="3137682"/>
          <a:chExt cx="203519" cy="180001"/>
        </a:xfrm>
      </xdr:grpSpPr>
      <xdr:sp macro="" textlink="">
        <xdr:nvSpPr>
          <xdr:cNvPr id="105" name="楕円 104">
            <a:extLst>
              <a:ext uri="{FF2B5EF4-FFF2-40B4-BE49-F238E27FC236}">
                <a16:creationId xmlns:a16="http://schemas.microsoft.com/office/drawing/2014/main" id="{353B7145-6884-493B-A9CB-B2A2B551EB70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A9613CC6-060F-4065-830E-8959058A773D}"/>
              </a:ext>
            </a:extLst>
          </xdr:cNvPr>
          <xdr:cNvSpPr txBox="1"/>
        </xdr:nvSpPr>
        <xdr:spPr>
          <a:xfrm>
            <a:off x="6068639" y="3145285"/>
            <a:ext cx="203519" cy="1723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8</xdr:col>
      <xdr:colOff>352478</xdr:colOff>
      <xdr:row>16</xdr:row>
      <xdr:rowOff>71145</xdr:rowOff>
    </xdr:from>
    <xdr:to>
      <xdr:col>10</xdr:col>
      <xdr:colOff>14063</xdr:colOff>
      <xdr:row>19</xdr:row>
      <xdr:rowOff>172260</xdr:rowOff>
    </xdr:to>
    <xdr:cxnSp macro="">
      <xdr:nvCxnSpPr>
        <xdr:cNvPr id="120" name="コネクタ: カギ線 119">
          <a:extLst>
            <a:ext uri="{FF2B5EF4-FFF2-40B4-BE49-F238E27FC236}">
              <a16:creationId xmlns:a16="http://schemas.microsoft.com/office/drawing/2014/main" id="{182D1627-6669-4911-BEDA-0617B8003AB0}"/>
            </a:ext>
          </a:extLst>
        </xdr:cNvPr>
        <xdr:cNvCxnSpPr>
          <a:stCxn id="107" idx="2"/>
          <a:endCxn id="32" idx="1"/>
        </xdr:cNvCxnSpPr>
      </xdr:nvCxnSpPr>
      <xdr:spPr>
        <a:xfrm rot="16200000" flipH="1">
          <a:off x="3642080" y="3282356"/>
          <a:ext cx="690475" cy="506929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183890</xdr:colOff>
      <xdr:row>13</xdr:row>
      <xdr:rowOff>114320</xdr:rowOff>
    </xdr:from>
    <xdr:to>
      <xdr:col>23</xdr:col>
      <xdr:colOff>12229</xdr:colOff>
      <xdr:row>19</xdr:row>
      <xdr:rowOff>18244</xdr:rowOff>
    </xdr:to>
    <xdr:cxnSp macro="">
      <xdr:nvCxnSpPr>
        <xdr:cNvPr id="132" name="コネクタ: カギ線 131">
          <a:extLst>
            <a:ext uri="{FF2B5EF4-FFF2-40B4-BE49-F238E27FC236}">
              <a16:creationId xmlns:a16="http://schemas.microsoft.com/office/drawing/2014/main" id="{B9D122D9-E08C-4F14-8C30-F570C7CC1FBB}"/>
            </a:ext>
          </a:extLst>
        </xdr:cNvPr>
        <xdr:cNvCxnSpPr>
          <a:stCxn id="270" idx="2"/>
          <a:endCxn id="350" idx="1"/>
        </xdr:cNvCxnSpPr>
      </xdr:nvCxnSpPr>
      <xdr:spPr>
        <a:xfrm rot="16200000" flipH="1">
          <a:off x="9016254" y="3085019"/>
          <a:ext cx="1094549" cy="249027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111181</xdr:colOff>
      <xdr:row>48</xdr:row>
      <xdr:rowOff>25388</xdr:rowOff>
    </xdr:from>
    <xdr:to>
      <xdr:col>34</xdr:col>
      <xdr:colOff>163456</xdr:colOff>
      <xdr:row>51</xdr:row>
      <xdr:rowOff>27375</xdr:rowOff>
    </xdr:to>
    <xdr:grpSp>
      <xdr:nvGrpSpPr>
        <xdr:cNvPr id="135" name="グループ化 134">
          <a:extLst>
            <a:ext uri="{FF2B5EF4-FFF2-40B4-BE49-F238E27FC236}">
              <a16:creationId xmlns:a16="http://schemas.microsoft.com/office/drawing/2014/main" id="{CD84775D-300E-46D7-B90D-33B7BB15FD5B}"/>
            </a:ext>
          </a:extLst>
        </xdr:cNvPr>
        <xdr:cNvGrpSpPr/>
      </xdr:nvGrpSpPr>
      <xdr:grpSpPr>
        <a:xfrm>
          <a:off x="13609467" y="9291852"/>
          <a:ext cx="895918" cy="573487"/>
          <a:chOff x="847724" y="1524000"/>
          <a:chExt cx="900000" cy="573487"/>
        </a:xfrm>
      </xdr:grpSpPr>
      <xdr:sp macro="" textlink="">
        <xdr:nvSpPr>
          <xdr:cNvPr id="136" name="テキスト ボックス 135">
            <a:extLst>
              <a:ext uri="{FF2B5EF4-FFF2-40B4-BE49-F238E27FC236}">
                <a16:creationId xmlns:a16="http://schemas.microsoft.com/office/drawing/2014/main" id="{E2E1EC40-A09C-42C6-A866-790BE5710D54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ROE</a:t>
            </a:r>
          </a:p>
        </xdr:txBody>
      </xdr:sp>
      <xdr:sp macro="" textlink="$BB$27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596A316E-0D57-4C08-91A3-684B465005D4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86C99730-59AE-465E-800E-9FD01C56410A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20.8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27</xdr:col>
      <xdr:colOff>11032</xdr:colOff>
      <xdr:row>35</xdr:row>
      <xdr:rowOff>29696</xdr:rowOff>
    </xdr:from>
    <xdr:to>
      <xdr:col>29</xdr:col>
      <xdr:colOff>63307</xdr:colOff>
      <xdr:row>38</xdr:row>
      <xdr:rowOff>35574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E5F4FBB0-D945-4A20-A4F1-ADA7A21665E9}"/>
            </a:ext>
          </a:extLst>
        </xdr:cNvPr>
        <xdr:cNvGrpSpPr/>
      </xdr:nvGrpSpPr>
      <xdr:grpSpPr>
        <a:xfrm>
          <a:off x="11400211" y="6819660"/>
          <a:ext cx="895917" cy="577378"/>
          <a:chOff x="11400211" y="6806053"/>
          <a:chExt cx="895917" cy="577378"/>
        </a:xfrm>
      </xdr:grpSpPr>
      <xdr:sp macro="" textlink="">
        <xdr:nvSpPr>
          <xdr:cNvPr id="139" name="テキスト ボックス 138">
            <a:extLst>
              <a:ext uri="{FF2B5EF4-FFF2-40B4-BE49-F238E27FC236}">
                <a16:creationId xmlns:a16="http://schemas.microsoft.com/office/drawing/2014/main" id="{0DFACA6B-5AAB-4498-A7C2-144C3B260E94}"/>
              </a:ext>
            </a:extLst>
          </xdr:cNvPr>
          <xdr:cNvSpPr txBox="1"/>
        </xdr:nvSpPr>
        <xdr:spPr>
          <a:xfrm>
            <a:off x="11400211" y="6806053"/>
            <a:ext cx="895917" cy="287999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PER</a:t>
            </a:r>
          </a:p>
        </xdr:txBody>
      </xdr:sp>
      <xdr:sp macro="" textlink="$BB$33">
        <xdr:nvSpPr>
          <xdr:cNvPr id="140" name="テキスト ボックス 139">
            <a:extLst>
              <a:ext uri="{FF2B5EF4-FFF2-40B4-BE49-F238E27FC236}">
                <a16:creationId xmlns:a16="http://schemas.microsoft.com/office/drawing/2014/main" id="{46CF149F-5A56-4A08-A588-8315C3B60BB7}"/>
              </a:ext>
            </a:extLst>
          </xdr:cNvPr>
          <xdr:cNvSpPr txBox="1"/>
        </xdr:nvSpPr>
        <xdr:spPr>
          <a:xfrm>
            <a:off x="11400211" y="7095432"/>
            <a:ext cx="895917" cy="28799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25528F7-1CA9-45F9-BC1F-3CBEEBEADD7C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11.7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27</xdr:col>
      <xdr:colOff>11032</xdr:colOff>
      <xdr:row>30</xdr:row>
      <xdr:rowOff>157814</xdr:rowOff>
    </xdr:from>
    <xdr:to>
      <xdr:col>29</xdr:col>
      <xdr:colOff>63307</xdr:colOff>
      <xdr:row>33</xdr:row>
      <xdr:rowOff>163691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B0185184-B00E-4C5E-B4D2-92241854F716}"/>
            </a:ext>
          </a:extLst>
        </xdr:cNvPr>
        <xdr:cNvGrpSpPr/>
      </xdr:nvGrpSpPr>
      <xdr:grpSpPr>
        <a:xfrm>
          <a:off x="11400211" y="5995278"/>
          <a:ext cx="895917" cy="577377"/>
          <a:chOff x="11400211" y="7513627"/>
          <a:chExt cx="895917" cy="577377"/>
        </a:xfrm>
      </xdr:grpSpPr>
      <xdr:sp macro="" textlink="">
        <xdr:nvSpPr>
          <xdr:cNvPr id="297" name="テキスト ボックス 296">
            <a:extLst>
              <a:ext uri="{FF2B5EF4-FFF2-40B4-BE49-F238E27FC236}">
                <a16:creationId xmlns:a16="http://schemas.microsoft.com/office/drawing/2014/main" id="{47C7A625-0DEF-4B9A-B09C-551CF3FD9FE7}"/>
              </a:ext>
            </a:extLst>
          </xdr:cNvPr>
          <xdr:cNvSpPr txBox="1"/>
        </xdr:nvSpPr>
        <xdr:spPr>
          <a:xfrm>
            <a:off x="11400211" y="7513627"/>
            <a:ext cx="895917" cy="287999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株式益回り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34">
        <xdr:nvSpPr>
          <xdr:cNvPr id="298" name="テキスト ボックス 297">
            <a:extLst>
              <a:ext uri="{FF2B5EF4-FFF2-40B4-BE49-F238E27FC236}">
                <a16:creationId xmlns:a16="http://schemas.microsoft.com/office/drawing/2014/main" id="{F373C1D2-7418-47E3-8EE0-48651C50BB25}"/>
              </a:ext>
            </a:extLst>
          </xdr:cNvPr>
          <xdr:cNvSpPr txBox="1"/>
        </xdr:nvSpPr>
        <xdr:spPr>
          <a:xfrm>
            <a:off x="11400211" y="7803005"/>
            <a:ext cx="895917" cy="28799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173CF7C-1905-4D2A-B211-1AA1520462A9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8.5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26</xdr:col>
      <xdr:colOff>179999</xdr:colOff>
      <xdr:row>35</xdr:row>
      <xdr:rowOff>169220</xdr:rowOff>
    </xdr:from>
    <xdr:to>
      <xdr:col>27</xdr:col>
      <xdr:colOff>11032</xdr:colOff>
      <xdr:row>35</xdr:row>
      <xdr:rowOff>173696</xdr:rowOff>
    </xdr:to>
    <xdr:cxnSp macro="">
      <xdr:nvCxnSpPr>
        <xdr:cNvPr id="141" name="コネクタ: カギ線 140">
          <a:extLst>
            <a:ext uri="{FF2B5EF4-FFF2-40B4-BE49-F238E27FC236}">
              <a16:creationId xmlns:a16="http://schemas.microsoft.com/office/drawing/2014/main" id="{97BFAE4E-03E1-4649-8D41-E25CBDE1629E}"/>
            </a:ext>
          </a:extLst>
        </xdr:cNvPr>
        <xdr:cNvCxnSpPr>
          <a:stCxn id="88" idx="6"/>
          <a:endCxn id="139" idx="1"/>
        </xdr:cNvCxnSpPr>
      </xdr:nvCxnSpPr>
      <xdr:spPr>
        <a:xfrm>
          <a:off x="11117874" y="6979595"/>
          <a:ext cx="251721" cy="447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89998</xdr:colOff>
      <xdr:row>36</xdr:row>
      <xdr:rowOff>68720</xdr:rowOff>
    </xdr:from>
    <xdr:to>
      <xdr:col>32</xdr:col>
      <xdr:colOff>111180</xdr:colOff>
      <xdr:row>48</xdr:row>
      <xdr:rowOff>169388</xdr:rowOff>
    </xdr:to>
    <xdr:cxnSp macro="">
      <xdr:nvCxnSpPr>
        <xdr:cNvPr id="144" name="コネクタ: カギ線 143">
          <a:extLst>
            <a:ext uri="{FF2B5EF4-FFF2-40B4-BE49-F238E27FC236}">
              <a16:creationId xmlns:a16="http://schemas.microsoft.com/office/drawing/2014/main" id="{13176CFC-DE82-4A2D-8619-7E51DCCB3A8B}"/>
            </a:ext>
          </a:extLst>
        </xdr:cNvPr>
        <xdr:cNvCxnSpPr>
          <a:stCxn id="88" idx="4"/>
          <a:endCxn id="136" idx="1"/>
        </xdr:cNvCxnSpPr>
      </xdr:nvCxnSpPr>
      <xdr:spPr>
        <a:xfrm rot="16200000" flipH="1">
          <a:off x="11107193" y="6990275"/>
          <a:ext cx="2386668" cy="2545307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163456</xdr:colOff>
      <xdr:row>48</xdr:row>
      <xdr:rowOff>169388</xdr:rowOff>
    </xdr:from>
    <xdr:to>
      <xdr:col>35</xdr:col>
      <xdr:colOff>345849</xdr:colOff>
      <xdr:row>48</xdr:row>
      <xdr:rowOff>173503</xdr:rowOff>
    </xdr:to>
    <xdr:cxnSp macro="">
      <xdr:nvCxnSpPr>
        <xdr:cNvPr id="147" name="コネクタ: カギ線 146">
          <a:extLst>
            <a:ext uri="{FF2B5EF4-FFF2-40B4-BE49-F238E27FC236}">
              <a16:creationId xmlns:a16="http://schemas.microsoft.com/office/drawing/2014/main" id="{F476A8CE-E810-402A-9EFD-6EE27457C074}"/>
            </a:ext>
          </a:extLst>
        </xdr:cNvPr>
        <xdr:cNvCxnSpPr>
          <a:stCxn id="136" idx="3"/>
          <a:endCxn id="171" idx="2"/>
        </xdr:cNvCxnSpPr>
      </xdr:nvCxnSpPr>
      <xdr:spPr>
        <a:xfrm>
          <a:off x="14466831" y="9456263"/>
          <a:ext cx="603081" cy="4115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64504</xdr:colOff>
      <xdr:row>20</xdr:row>
      <xdr:rowOff>117149</xdr:rowOff>
    </xdr:from>
    <xdr:to>
      <xdr:col>25</xdr:col>
      <xdr:colOff>420686</xdr:colOff>
      <xdr:row>35</xdr:row>
      <xdr:rowOff>169220</xdr:rowOff>
    </xdr:to>
    <xdr:cxnSp macro="">
      <xdr:nvCxnSpPr>
        <xdr:cNvPr id="148" name="コネクタ: カギ線 147">
          <a:extLst>
            <a:ext uri="{FF2B5EF4-FFF2-40B4-BE49-F238E27FC236}">
              <a16:creationId xmlns:a16="http://schemas.microsoft.com/office/drawing/2014/main" id="{7049C5CB-30E8-4A11-A99E-AAC8362913BB}"/>
            </a:ext>
          </a:extLst>
        </xdr:cNvPr>
        <xdr:cNvCxnSpPr>
          <a:stCxn id="351" idx="3"/>
          <a:endCxn id="88" idx="2"/>
        </xdr:cNvCxnSpPr>
      </xdr:nvCxnSpPr>
      <xdr:spPr>
        <a:xfrm>
          <a:off x="10581692" y="4054149"/>
          <a:ext cx="356182" cy="2925446"/>
        </a:xfrm>
        <a:prstGeom prst="bentConnector3">
          <a:avLst>
            <a:gd name="adj1" fmla="val 50000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97444</xdr:colOff>
      <xdr:row>48</xdr:row>
      <xdr:rowOff>30199</xdr:rowOff>
    </xdr:from>
    <xdr:to>
      <xdr:col>39</xdr:col>
      <xdr:colOff>149717</xdr:colOff>
      <xdr:row>51</xdr:row>
      <xdr:rowOff>32186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BBE8D29D-B70D-4DAE-9DB0-BBEB641D8DAD}"/>
            </a:ext>
          </a:extLst>
        </xdr:cNvPr>
        <xdr:cNvGrpSpPr/>
      </xdr:nvGrpSpPr>
      <xdr:grpSpPr>
        <a:xfrm>
          <a:off x="15704837" y="9296663"/>
          <a:ext cx="895916" cy="573487"/>
          <a:chOff x="847724" y="1524000"/>
          <a:chExt cx="900000" cy="573487"/>
        </a:xfrm>
      </xdr:grpSpPr>
      <xdr:sp macro="" textlink="">
        <xdr:nvSpPr>
          <xdr:cNvPr id="152" name="テキスト ボックス 151">
            <a:extLst>
              <a:ext uri="{FF2B5EF4-FFF2-40B4-BE49-F238E27FC236}">
                <a16:creationId xmlns:a16="http://schemas.microsoft.com/office/drawing/2014/main" id="{C6FDB85A-A6F1-41C1-9336-6C0F5AB6E9E7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ROA</a:t>
            </a:r>
          </a:p>
        </xdr:txBody>
      </xdr:sp>
      <xdr:sp macro="" textlink="$BB$26">
        <xdr:nvSpPr>
          <xdr:cNvPr id="153" name="テキスト ボックス 152">
            <a:extLst>
              <a:ext uri="{FF2B5EF4-FFF2-40B4-BE49-F238E27FC236}">
                <a16:creationId xmlns:a16="http://schemas.microsoft.com/office/drawing/2014/main" id="{73DD3678-B52A-4BBC-9CBF-E6DB8DD72A90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D2AD869C-81D8-4383-B08C-59ECC404EBDE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4.45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37</xdr:col>
      <xdr:colOff>97444</xdr:colOff>
      <xdr:row>61</xdr:row>
      <xdr:rowOff>38976</xdr:rowOff>
    </xdr:from>
    <xdr:to>
      <xdr:col>39</xdr:col>
      <xdr:colOff>140192</xdr:colOff>
      <xdr:row>64</xdr:row>
      <xdr:rowOff>40963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9C6B91D7-9F02-4A6C-BABF-98041DE459F5}"/>
            </a:ext>
          </a:extLst>
        </xdr:cNvPr>
        <xdr:cNvGrpSpPr/>
      </xdr:nvGrpSpPr>
      <xdr:grpSpPr>
        <a:xfrm>
          <a:off x="15704837" y="11781940"/>
          <a:ext cx="886391" cy="573487"/>
          <a:chOff x="847724" y="1524000"/>
          <a:chExt cx="900000" cy="573487"/>
        </a:xfrm>
      </xdr:grpSpPr>
      <xdr:sp macro="" textlink="">
        <xdr:nvSpPr>
          <xdr:cNvPr id="155" name="テキスト ボックス 154">
            <a:extLst>
              <a:ext uri="{FF2B5EF4-FFF2-40B4-BE49-F238E27FC236}">
                <a16:creationId xmlns:a16="http://schemas.microsoft.com/office/drawing/2014/main" id="{447D7B31-4E89-4A23-AD01-5A0DF18302E2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財務レバレッジ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23">
        <xdr:nvSpPr>
          <xdr:cNvPr id="156" name="テキスト ボックス 155">
            <a:extLst>
              <a:ext uri="{FF2B5EF4-FFF2-40B4-BE49-F238E27FC236}">
                <a16:creationId xmlns:a16="http://schemas.microsoft.com/office/drawing/2014/main" id="{5ACEB897-A45F-4DC5-A666-BB9465CD98AC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0BA74E7-9085-4F6C-AAA2-7D1997D8E5C9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4.69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44</xdr:col>
      <xdr:colOff>53188</xdr:colOff>
      <xdr:row>61</xdr:row>
      <xdr:rowOff>93410</xdr:rowOff>
    </xdr:from>
    <xdr:to>
      <xdr:col>44</xdr:col>
      <xdr:colOff>239993</xdr:colOff>
      <xdr:row>62</xdr:row>
      <xdr:rowOff>103322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0A8CAA07-F548-46B0-8E1C-2A202A1D9137}"/>
            </a:ext>
          </a:extLst>
        </xdr:cNvPr>
        <xdr:cNvGrpSpPr/>
      </xdr:nvGrpSpPr>
      <xdr:grpSpPr>
        <a:xfrm>
          <a:off x="18613331" y="11836374"/>
          <a:ext cx="186805" cy="200412"/>
          <a:chOff x="6068640" y="3117270"/>
          <a:chExt cx="180000" cy="200412"/>
        </a:xfrm>
      </xdr:grpSpPr>
      <xdr:sp macro="" textlink="">
        <xdr:nvSpPr>
          <xdr:cNvPr id="158" name="楕円 157">
            <a:extLst>
              <a:ext uri="{FF2B5EF4-FFF2-40B4-BE49-F238E27FC236}">
                <a16:creationId xmlns:a16="http://schemas.microsoft.com/office/drawing/2014/main" id="{81905DDC-A1F1-4FBC-B75A-EA086557D3EA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9" name="テキスト ボックス 158">
            <a:extLst>
              <a:ext uri="{FF2B5EF4-FFF2-40B4-BE49-F238E27FC236}">
                <a16:creationId xmlns:a16="http://schemas.microsoft.com/office/drawing/2014/main" id="{F8587E4C-A15E-40F7-9DAE-D4916BEF55B0}"/>
              </a:ext>
            </a:extLst>
          </xdr:cNvPr>
          <xdr:cNvSpPr txBox="1"/>
        </xdr:nvSpPr>
        <xdr:spPr>
          <a:xfrm>
            <a:off x="6068640" y="3117270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36</xdr:col>
      <xdr:colOff>101989</xdr:colOff>
      <xdr:row>48</xdr:row>
      <xdr:rowOff>173503</xdr:rowOff>
    </xdr:from>
    <xdr:to>
      <xdr:col>37</xdr:col>
      <xdr:colOff>97444</xdr:colOff>
      <xdr:row>48</xdr:row>
      <xdr:rowOff>174199</xdr:rowOff>
    </xdr:to>
    <xdr:cxnSp macro="">
      <xdr:nvCxnSpPr>
        <xdr:cNvPr id="162" name="コネクタ: カギ線 161">
          <a:extLst>
            <a:ext uri="{FF2B5EF4-FFF2-40B4-BE49-F238E27FC236}">
              <a16:creationId xmlns:a16="http://schemas.microsoft.com/office/drawing/2014/main" id="{AD7AD8F9-27A7-4BB1-82A2-4B1B884FFE86}"/>
            </a:ext>
          </a:extLst>
        </xdr:cNvPr>
        <xdr:cNvCxnSpPr>
          <a:stCxn id="171" idx="6"/>
          <a:endCxn id="152" idx="1"/>
        </xdr:cNvCxnSpPr>
      </xdr:nvCxnSpPr>
      <xdr:spPr>
        <a:xfrm>
          <a:off x="15246739" y="9460378"/>
          <a:ext cx="416143" cy="69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13577</xdr:colOff>
      <xdr:row>49</xdr:row>
      <xdr:rowOff>73002</xdr:rowOff>
    </xdr:from>
    <xdr:to>
      <xdr:col>37</xdr:col>
      <xdr:colOff>97445</xdr:colOff>
      <xdr:row>61</xdr:row>
      <xdr:rowOff>182975</xdr:rowOff>
    </xdr:to>
    <xdr:cxnSp macro="">
      <xdr:nvCxnSpPr>
        <xdr:cNvPr id="165" name="コネクタ: カギ線 164">
          <a:extLst>
            <a:ext uri="{FF2B5EF4-FFF2-40B4-BE49-F238E27FC236}">
              <a16:creationId xmlns:a16="http://schemas.microsoft.com/office/drawing/2014/main" id="{CCCDFF91-24B6-4E0B-B84E-B8A7D612A0DE}"/>
            </a:ext>
          </a:extLst>
        </xdr:cNvPr>
        <xdr:cNvCxnSpPr>
          <a:stCxn id="171" idx="4"/>
          <a:endCxn id="155" idx="1"/>
        </xdr:cNvCxnSpPr>
      </xdr:nvCxnSpPr>
      <xdr:spPr>
        <a:xfrm rot="16200000" flipH="1">
          <a:off x="14212618" y="10496086"/>
          <a:ext cx="2395973" cy="504556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345849</xdr:colOff>
      <xdr:row>48</xdr:row>
      <xdr:rowOff>83503</xdr:rowOff>
    </xdr:from>
    <xdr:to>
      <xdr:col>36</xdr:col>
      <xdr:colOff>101989</xdr:colOff>
      <xdr:row>49</xdr:row>
      <xdr:rowOff>73003</xdr:rowOff>
    </xdr:to>
    <xdr:sp macro="" textlink="">
      <xdr:nvSpPr>
        <xdr:cNvPr id="171" name="フローチャート: 和接合 170">
          <a:extLst>
            <a:ext uri="{FF2B5EF4-FFF2-40B4-BE49-F238E27FC236}">
              <a16:creationId xmlns:a16="http://schemas.microsoft.com/office/drawing/2014/main" id="{8CE714A3-9C7A-4955-9A0A-23D1209224A3}"/>
            </a:ext>
          </a:extLst>
        </xdr:cNvPr>
        <xdr:cNvSpPr/>
      </xdr:nvSpPr>
      <xdr:spPr>
        <a:xfrm>
          <a:off x="15069912" y="9370378"/>
          <a:ext cx="176827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65931</xdr:colOff>
      <xdr:row>48</xdr:row>
      <xdr:rowOff>32193</xdr:rowOff>
    </xdr:from>
    <xdr:to>
      <xdr:col>43</xdr:col>
      <xdr:colOff>139070</xdr:colOff>
      <xdr:row>51</xdr:row>
      <xdr:rowOff>34180</xdr:rowOff>
    </xdr:to>
    <xdr:grpSp>
      <xdr:nvGrpSpPr>
        <xdr:cNvPr id="175" name="グループ化 174">
          <a:extLst>
            <a:ext uri="{FF2B5EF4-FFF2-40B4-BE49-F238E27FC236}">
              <a16:creationId xmlns:a16="http://schemas.microsoft.com/office/drawing/2014/main" id="{6C5C14C1-9591-4DF9-917D-7B5AFB62D078}"/>
            </a:ext>
          </a:extLst>
        </xdr:cNvPr>
        <xdr:cNvGrpSpPr/>
      </xdr:nvGrpSpPr>
      <xdr:grpSpPr>
        <a:xfrm>
          <a:off x="17360610" y="9298657"/>
          <a:ext cx="916781" cy="573487"/>
          <a:chOff x="847724" y="1524000"/>
          <a:chExt cx="900000" cy="573487"/>
        </a:xfrm>
      </xdr:grpSpPr>
      <xdr:sp macro="" textlink="">
        <xdr:nvSpPr>
          <xdr:cNvPr id="176" name="テキスト ボックス 175">
            <a:extLst>
              <a:ext uri="{FF2B5EF4-FFF2-40B4-BE49-F238E27FC236}">
                <a16:creationId xmlns:a16="http://schemas.microsoft.com/office/drawing/2014/main" id="{F335499B-DF5F-4FF5-8B3B-509A67D78424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ROS</a:t>
            </a:r>
          </a:p>
        </xdr:txBody>
      </xdr:sp>
      <xdr:sp macro="" textlink="$BB$25">
        <xdr:nvSpPr>
          <xdr:cNvPr id="177" name="テキスト ボックス 176">
            <a:extLst>
              <a:ext uri="{FF2B5EF4-FFF2-40B4-BE49-F238E27FC236}">
                <a16:creationId xmlns:a16="http://schemas.microsoft.com/office/drawing/2014/main" id="{AD5023AB-F613-4766-9B8C-228DDA6DB478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E0B96D8D-5E1A-4BFF-B8F7-9EFC59893F43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13.0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41</xdr:col>
      <xdr:colOff>63890</xdr:colOff>
      <xdr:row>56</xdr:row>
      <xdr:rowOff>71000</xdr:rowOff>
    </xdr:from>
    <xdr:to>
      <xdr:col>43</xdr:col>
      <xdr:colOff>132269</xdr:colOff>
      <xdr:row>59</xdr:row>
      <xdr:rowOff>72987</xdr:rowOff>
    </xdr:to>
    <xdr:grpSp>
      <xdr:nvGrpSpPr>
        <xdr:cNvPr id="178" name="グループ化 177">
          <a:extLst>
            <a:ext uri="{FF2B5EF4-FFF2-40B4-BE49-F238E27FC236}">
              <a16:creationId xmlns:a16="http://schemas.microsoft.com/office/drawing/2014/main" id="{D11C168F-F6B7-422F-BF8C-93B91E902053}"/>
            </a:ext>
          </a:extLst>
        </xdr:cNvPr>
        <xdr:cNvGrpSpPr/>
      </xdr:nvGrpSpPr>
      <xdr:grpSpPr>
        <a:xfrm>
          <a:off x="17358569" y="10861464"/>
          <a:ext cx="912021" cy="573487"/>
          <a:chOff x="847724" y="1524000"/>
          <a:chExt cx="900000" cy="573487"/>
        </a:xfrm>
      </xdr:grpSpPr>
      <xdr:sp macro="" textlink="">
        <xdr:nvSpPr>
          <xdr:cNvPr id="179" name="テキスト ボックス 178">
            <a:extLst>
              <a:ext uri="{FF2B5EF4-FFF2-40B4-BE49-F238E27FC236}">
                <a16:creationId xmlns:a16="http://schemas.microsoft.com/office/drawing/2014/main" id="{9614E453-C53B-488A-953B-FFC145644F43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STN</a:t>
            </a:r>
          </a:p>
        </xdr:txBody>
      </xdr:sp>
      <xdr:sp macro="" textlink="$BB$24">
        <xdr:nvSpPr>
          <xdr:cNvPr id="180" name="テキスト ボックス 179">
            <a:extLst>
              <a:ext uri="{FF2B5EF4-FFF2-40B4-BE49-F238E27FC236}">
                <a16:creationId xmlns:a16="http://schemas.microsoft.com/office/drawing/2014/main" id="{77540CD9-4486-4B87-B889-E7A7BF4615C9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416384F-0BE6-4799-8556-3E745E048A21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0.34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40</xdr:col>
      <xdr:colOff>23237</xdr:colOff>
      <xdr:row>48</xdr:row>
      <xdr:rowOff>86612</xdr:rowOff>
    </xdr:from>
    <xdr:to>
      <xdr:col>40</xdr:col>
      <xdr:colOff>207999</xdr:colOff>
      <xdr:row>49</xdr:row>
      <xdr:rowOff>76112</xdr:rowOff>
    </xdr:to>
    <xdr:sp macro="" textlink="">
      <xdr:nvSpPr>
        <xdr:cNvPr id="184" name="フローチャート: 和接合 183">
          <a:extLst>
            <a:ext uri="{FF2B5EF4-FFF2-40B4-BE49-F238E27FC236}">
              <a16:creationId xmlns:a16="http://schemas.microsoft.com/office/drawing/2014/main" id="{B726270D-0010-4774-A9D1-CF94796B5D78}"/>
            </a:ext>
          </a:extLst>
        </xdr:cNvPr>
        <xdr:cNvSpPr/>
      </xdr:nvSpPr>
      <xdr:spPr>
        <a:xfrm>
          <a:off x="16850737" y="9373487"/>
          <a:ext cx="184762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207999</xdr:colOff>
      <xdr:row>48</xdr:row>
      <xdr:rowOff>176193</xdr:rowOff>
    </xdr:from>
    <xdr:to>
      <xdr:col>41</xdr:col>
      <xdr:colOff>65931</xdr:colOff>
      <xdr:row>48</xdr:row>
      <xdr:rowOff>176612</xdr:rowOff>
    </xdr:to>
    <xdr:cxnSp macro="">
      <xdr:nvCxnSpPr>
        <xdr:cNvPr id="185" name="コネクタ: カギ線 184">
          <a:extLst>
            <a:ext uri="{FF2B5EF4-FFF2-40B4-BE49-F238E27FC236}">
              <a16:creationId xmlns:a16="http://schemas.microsoft.com/office/drawing/2014/main" id="{3AE641A9-5387-4C39-AD37-C061F4EBA43E}"/>
            </a:ext>
          </a:extLst>
        </xdr:cNvPr>
        <xdr:cNvCxnSpPr>
          <a:stCxn id="184" idx="6"/>
          <a:endCxn id="176" idx="1"/>
        </xdr:cNvCxnSpPr>
      </xdr:nvCxnSpPr>
      <xdr:spPr>
        <a:xfrm flipV="1">
          <a:off x="17035499" y="9463068"/>
          <a:ext cx="278620" cy="41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115618</xdr:colOff>
      <xdr:row>49</xdr:row>
      <xdr:rowOff>76112</xdr:rowOff>
    </xdr:from>
    <xdr:to>
      <xdr:col>41</xdr:col>
      <xdr:colOff>63890</xdr:colOff>
      <xdr:row>57</xdr:row>
      <xdr:rowOff>24500</xdr:rowOff>
    </xdr:to>
    <xdr:cxnSp macro="">
      <xdr:nvCxnSpPr>
        <xdr:cNvPr id="188" name="コネクタ: カギ線 187">
          <a:extLst>
            <a:ext uri="{FF2B5EF4-FFF2-40B4-BE49-F238E27FC236}">
              <a16:creationId xmlns:a16="http://schemas.microsoft.com/office/drawing/2014/main" id="{A6E56433-4087-4510-889F-FBF801ED203B}"/>
            </a:ext>
          </a:extLst>
        </xdr:cNvPr>
        <xdr:cNvCxnSpPr>
          <a:stCxn id="184" idx="4"/>
          <a:endCxn id="179" idx="1"/>
        </xdr:cNvCxnSpPr>
      </xdr:nvCxnSpPr>
      <xdr:spPr>
        <a:xfrm rot="16200000" flipH="1">
          <a:off x="16391404" y="10105201"/>
          <a:ext cx="1472388" cy="368960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149717</xdr:colOff>
      <xdr:row>48</xdr:row>
      <xdr:rowOff>174199</xdr:rowOff>
    </xdr:from>
    <xdr:to>
      <xdr:col>40</xdr:col>
      <xdr:colOff>23237</xdr:colOff>
      <xdr:row>48</xdr:row>
      <xdr:rowOff>176612</xdr:rowOff>
    </xdr:to>
    <xdr:cxnSp macro="">
      <xdr:nvCxnSpPr>
        <xdr:cNvPr id="191" name="コネクタ: カギ線 190">
          <a:extLst>
            <a:ext uri="{FF2B5EF4-FFF2-40B4-BE49-F238E27FC236}">
              <a16:creationId xmlns:a16="http://schemas.microsoft.com/office/drawing/2014/main" id="{D934CE89-6A78-4E23-AB18-50F7A28CB14F}"/>
            </a:ext>
          </a:extLst>
        </xdr:cNvPr>
        <xdr:cNvCxnSpPr>
          <a:stCxn id="152" idx="3"/>
          <a:endCxn id="184" idx="2"/>
        </xdr:cNvCxnSpPr>
      </xdr:nvCxnSpPr>
      <xdr:spPr>
        <a:xfrm>
          <a:off x="16556530" y="9461074"/>
          <a:ext cx="294207" cy="241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140911</xdr:colOff>
      <xdr:row>53</xdr:row>
      <xdr:rowOff>45789</xdr:rowOff>
    </xdr:from>
    <xdr:to>
      <xdr:col>47</xdr:col>
      <xdr:colOff>207927</xdr:colOff>
      <xdr:row>56</xdr:row>
      <xdr:rowOff>47776</xdr:rowOff>
    </xdr:to>
    <xdr:grpSp>
      <xdr:nvGrpSpPr>
        <xdr:cNvPr id="194" name="グループ化 193">
          <a:extLst>
            <a:ext uri="{FF2B5EF4-FFF2-40B4-BE49-F238E27FC236}">
              <a16:creationId xmlns:a16="http://schemas.microsoft.com/office/drawing/2014/main" id="{D6B3F0CA-5F1C-4538-B775-A8E3CE502841}"/>
            </a:ext>
          </a:extLst>
        </xdr:cNvPr>
        <xdr:cNvGrpSpPr/>
      </xdr:nvGrpSpPr>
      <xdr:grpSpPr>
        <a:xfrm>
          <a:off x="19122875" y="10264753"/>
          <a:ext cx="910659" cy="573487"/>
          <a:chOff x="847724" y="1524000"/>
          <a:chExt cx="900000" cy="573487"/>
        </a:xfrm>
      </xdr:grpSpPr>
      <xdr:sp macro="" textlink="">
        <xdr:nvSpPr>
          <xdr:cNvPr id="195" name="テキスト ボックス 194">
            <a:extLst>
              <a:ext uri="{FF2B5EF4-FFF2-40B4-BE49-F238E27FC236}">
                <a16:creationId xmlns:a16="http://schemas.microsoft.com/office/drawing/2014/main" id="{5E5A4454-565F-4033-BA2D-23B4AF79DF64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売上高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11">
        <xdr:nvSpPr>
          <xdr:cNvPr id="196" name="テキスト ボックス 195">
            <a:extLst>
              <a:ext uri="{FF2B5EF4-FFF2-40B4-BE49-F238E27FC236}">
                <a16:creationId xmlns:a16="http://schemas.microsoft.com/office/drawing/2014/main" id="{11053F98-993E-4259-8DB3-CB1D23F0F4D1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CD39BBDA-DBF7-45C8-B13E-A945DF5C27BF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8,999,360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45</xdr:col>
      <xdr:colOff>138530</xdr:colOff>
      <xdr:row>58</xdr:row>
      <xdr:rowOff>79807</xdr:rowOff>
    </xdr:from>
    <xdr:to>
      <xdr:col>47</xdr:col>
      <xdr:colOff>210308</xdr:colOff>
      <xdr:row>61</xdr:row>
      <xdr:rowOff>81794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id="{E54A1BDF-75B5-43F3-BC41-04982708790A}"/>
            </a:ext>
          </a:extLst>
        </xdr:cNvPr>
        <xdr:cNvGrpSpPr/>
      </xdr:nvGrpSpPr>
      <xdr:grpSpPr>
        <a:xfrm>
          <a:off x="19120494" y="11251271"/>
          <a:ext cx="915421" cy="573487"/>
          <a:chOff x="847724" y="1524000"/>
          <a:chExt cx="900000" cy="573487"/>
        </a:xfrm>
      </xdr:grpSpPr>
      <xdr:sp macro="" textlink="">
        <xdr:nvSpPr>
          <xdr:cNvPr id="198" name="テキスト ボックス 197">
            <a:extLst>
              <a:ext uri="{FF2B5EF4-FFF2-40B4-BE49-F238E27FC236}">
                <a16:creationId xmlns:a16="http://schemas.microsoft.com/office/drawing/2014/main" id="{97CDCB4A-838F-4A52-895C-3F6151CAA3B0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総資産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18">
        <xdr:nvSpPr>
          <xdr:cNvPr id="199" name="テキスト ボックス 198">
            <a:extLst>
              <a:ext uri="{FF2B5EF4-FFF2-40B4-BE49-F238E27FC236}">
                <a16:creationId xmlns:a16="http://schemas.microsoft.com/office/drawing/2014/main" id="{0FB677A9-F018-4E7D-A708-2141016DFC57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E9A413F-CF44-4F42-902B-59B98E3E9A03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26,354,840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45</xdr:col>
      <xdr:colOff>136149</xdr:colOff>
      <xdr:row>63</xdr:row>
      <xdr:rowOff>45788</xdr:rowOff>
    </xdr:from>
    <xdr:to>
      <xdr:col>47</xdr:col>
      <xdr:colOff>212689</xdr:colOff>
      <xdr:row>66</xdr:row>
      <xdr:rowOff>47350</xdr:rowOff>
    </xdr:to>
    <xdr:grpSp>
      <xdr:nvGrpSpPr>
        <xdr:cNvPr id="200" name="グループ化 199">
          <a:extLst>
            <a:ext uri="{FF2B5EF4-FFF2-40B4-BE49-F238E27FC236}">
              <a16:creationId xmlns:a16="http://schemas.microsoft.com/office/drawing/2014/main" id="{B771243D-37E3-438F-A060-0E095DC67794}"/>
            </a:ext>
          </a:extLst>
        </xdr:cNvPr>
        <xdr:cNvGrpSpPr/>
      </xdr:nvGrpSpPr>
      <xdr:grpSpPr>
        <a:xfrm>
          <a:off x="19118113" y="12169752"/>
          <a:ext cx="920183" cy="573062"/>
          <a:chOff x="847724" y="1524000"/>
          <a:chExt cx="900000" cy="430168"/>
        </a:xfrm>
      </xdr:grpSpPr>
      <xdr:sp macro="" textlink="">
        <xdr:nvSpPr>
          <xdr:cNvPr id="201" name="テキスト ボックス 200">
            <a:extLst>
              <a:ext uri="{FF2B5EF4-FFF2-40B4-BE49-F238E27FC236}">
                <a16:creationId xmlns:a16="http://schemas.microsoft.com/office/drawing/2014/main" id="{C44DF681-8F37-4706-BF41-2C6B8A218331}"/>
              </a:ext>
            </a:extLst>
          </xdr:cNvPr>
          <xdr:cNvSpPr txBox="1"/>
        </xdr:nvSpPr>
        <xdr:spPr>
          <a:xfrm>
            <a:off x="847724" y="1524000"/>
            <a:ext cx="900000" cy="216187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資本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/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純資産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20">
        <xdr:nvSpPr>
          <xdr:cNvPr id="202" name="テキスト ボックス 201">
            <a:extLst>
              <a:ext uri="{FF2B5EF4-FFF2-40B4-BE49-F238E27FC236}">
                <a16:creationId xmlns:a16="http://schemas.microsoft.com/office/drawing/2014/main" id="{FCB25FF8-2EEB-4FAF-8AA4-68482F899D6B}"/>
              </a:ext>
            </a:extLst>
          </xdr:cNvPr>
          <xdr:cNvSpPr txBox="1"/>
        </xdr:nvSpPr>
        <xdr:spPr>
          <a:xfrm>
            <a:off x="847724" y="1737981"/>
            <a:ext cx="900000" cy="216187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4423722C-7078-4B78-B460-1CC9A1F2A8EB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5,621,476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39</xdr:col>
      <xdr:colOff>140192</xdr:colOff>
      <xdr:row>61</xdr:row>
      <xdr:rowOff>182976</xdr:rowOff>
    </xdr:from>
    <xdr:to>
      <xdr:col>44</xdr:col>
      <xdr:colOff>53188</xdr:colOff>
      <xdr:row>61</xdr:row>
      <xdr:rowOff>183410</xdr:rowOff>
    </xdr:to>
    <xdr:cxnSp macro="">
      <xdr:nvCxnSpPr>
        <xdr:cNvPr id="203" name="コネクタ: カギ線 202">
          <a:extLst>
            <a:ext uri="{FF2B5EF4-FFF2-40B4-BE49-F238E27FC236}">
              <a16:creationId xmlns:a16="http://schemas.microsoft.com/office/drawing/2014/main" id="{F471C55D-21E4-4C42-90FB-6E97DDEB2E1D}"/>
            </a:ext>
          </a:extLst>
        </xdr:cNvPr>
        <xdr:cNvCxnSpPr>
          <a:stCxn id="155" idx="3"/>
          <a:endCxn id="159" idx="1"/>
        </xdr:cNvCxnSpPr>
      </xdr:nvCxnSpPr>
      <xdr:spPr>
        <a:xfrm>
          <a:off x="16547005" y="11946351"/>
          <a:ext cx="2016433" cy="434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146590</xdr:colOff>
      <xdr:row>60</xdr:row>
      <xdr:rowOff>128295</xdr:rowOff>
    </xdr:from>
    <xdr:to>
      <xdr:col>45</xdr:col>
      <xdr:colOff>138529</xdr:colOff>
      <xdr:row>61</xdr:row>
      <xdr:rowOff>93411</xdr:rowOff>
    </xdr:to>
    <xdr:cxnSp macro="">
      <xdr:nvCxnSpPr>
        <xdr:cNvPr id="206" name="コネクタ: カギ線 205">
          <a:extLst>
            <a:ext uri="{FF2B5EF4-FFF2-40B4-BE49-F238E27FC236}">
              <a16:creationId xmlns:a16="http://schemas.microsoft.com/office/drawing/2014/main" id="{62644B23-A504-4FD5-B4C2-E185D3214990}"/>
            </a:ext>
          </a:extLst>
        </xdr:cNvPr>
        <xdr:cNvCxnSpPr>
          <a:stCxn id="159" idx="0"/>
          <a:endCxn id="199" idx="1"/>
        </xdr:cNvCxnSpPr>
      </xdr:nvCxnSpPr>
      <xdr:spPr>
        <a:xfrm rot="5400000" flipH="1" flipV="1">
          <a:off x="18785346" y="11572664"/>
          <a:ext cx="155616" cy="412627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146591</xdr:colOff>
      <xdr:row>62</xdr:row>
      <xdr:rowOff>82910</xdr:rowOff>
    </xdr:from>
    <xdr:to>
      <xdr:col>45</xdr:col>
      <xdr:colOff>136149</xdr:colOff>
      <xdr:row>63</xdr:row>
      <xdr:rowOff>189788</xdr:rowOff>
    </xdr:to>
    <xdr:cxnSp macro="">
      <xdr:nvCxnSpPr>
        <xdr:cNvPr id="209" name="コネクタ: カギ線 208">
          <a:extLst>
            <a:ext uri="{FF2B5EF4-FFF2-40B4-BE49-F238E27FC236}">
              <a16:creationId xmlns:a16="http://schemas.microsoft.com/office/drawing/2014/main" id="{BC097652-895D-4E65-B9D7-C1180F0E794B}"/>
            </a:ext>
          </a:extLst>
        </xdr:cNvPr>
        <xdr:cNvCxnSpPr>
          <a:stCxn id="159" idx="2"/>
          <a:endCxn id="201" idx="1"/>
        </xdr:cNvCxnSpPr>
      </xdr:nvCxnSpPr>
      <xdr:spPr>
        <a:xfrm rot="16200000" flipH="1">
          <a:off x="18713275" y="11980351"/>
          <a:ext cx="297378" cy="410246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146590</xdr:colOff>
      <xdr:row>57</xdr:row>
      <xdr:rowOff>113825</xdr:rowOff>
    </xdr:from>
    <xdr:to>
      <xdr:col>45</xdr:col>
      <xdr:colOff>138530</xdr:colOff>
      <xdr:row>59</xdr:row>
      <xdr:rowOff>33307</xdr:rowOff>
    </xdr:to>
    <xdr:cxnSp macro="">
      <xdr:nvCxnSpPr>
        <xdr:cNvPr id="213" name="コネクタ: カギ線 212">
          <a:extLst>
            <a:ext uri="{FF2B5EF4-FFF2-40B4-BE49-F238E27FC236}">
              <a16:creationId xmlns:a16="http://schemas.microsoft.com/office/drawing/2014/main" id="{C159A907-F17D-4FAB-B8C8-C539E74E2F80}"/>
            </a:ext>
          </a:extLst>
        </xdr:cNvPr>
        <xdr:cNvCxnSpPr>
          <a:stCxn id="217" idx="2"/>
          <a:endCxn id="198" idx="1"/>
        </xdr:cNvCxnSpPr>
      </xdr:nvCxnSpPr>
      <xdr:spPr>
        <a:xfrm rot="16200000" flipH="1">
          <a:off x="18712913" y="11059127"/>
          <a:ext cx="300482" cy="412628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53187</xdr:colOff>
      <xdr:row>56</xdr:row>
      <xdr:rowOff>124325</xdr:rowOff>
    </xdr:from>
    <xdr:to>
      <xdr:col>44</xdr:col>
      <xdr:colOff>239993</xdr:colOff>
      <xdr:row>57</xdr:row>
      <xdr:rowOff>113825</xdr:rowOff>
    </xdr:to>
    <xdr:grpSp>
      <xdr:nvGrpSpPr>
        <xdr:cNvPr id="215" name="グループ化 214">
          <a:extLst>
            <a:ext uri="{FF2B5EF4-FFF2-40B4-BE49-F238E27FC236}">
              <a16:creationId xmlns:a16="http://schemas.microsoft.com/office/drawing/2014/main" id="{8E14EA34-C880-46F8-9B17-E818B367325D}"/>
            </a:ext>
          </a:extLst>
        </xdr:cNvPr>
        <xdr:cNvGrpSpPr/>
      </xdr:nvGrpSpPr>
      <xdr:grpSpPr>
        <a:xfrm>
          <a:off x="18613330" y="10914789"/>
          <a:ext cx="186806" cy="180000"/>
          <a:chOff x="6068640" y="3137682"/>
          <a:chExt cx="180000" cy="180000"/>
        </a:xfrm>
      </xdr:grpSpPr>
      <xdr:sp macro="" textlink="">
        <xdr:nvSpPr>
          <xdr:cNvPr id="216" name="楕円 215">
            <a:extLst>
              <a:ext uri="{FF2B5EF4-FFF2-40B4-BE49-F238E27FC236}">
                <a16:creationId xmlns:a16="http://schemas.microsoft.com/office/drawing/2014/main" id="{D11186EA-8209-4BF4-916B-C4D5972C5709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7" name="テキスト ボックス 216">
            <a:extLst>
              <a:ext uri="{FF2B5EF4-FFF2-40B4-BE49-F238E27FC236}">
                <a16:creationId xmlns:a16="http://schemas.microsoft.com/office/drawing/2014/main" id="{2B6A1D30-80FD-4DF2-A7F3-F0EBEEBF5C6E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44</xdr:col>
      <xdr:colOff>146590</xdr:colOff>
      <xdr:row>55</xdr:row>
      <xdr:rowOff>94277</xdr:rowOff>
    </xdr:from>
    <xdr:to>
      <xdr:col>45</xdr:col>
      <xdr:colOff>140911</xdr:colOff>
      <xdr:row>56</xdr:row>
      <xdr:rowOff>124326</xdr:rowOff>
    </xdr:to>
    <xdr:cxnSp macro="">
      <xdr:nvCxnSpPr>
        <xdr:cNvPr id="219" name="コネクタ: カギ線 218">
          <a:extLst>
            <a:ext uri="{FF2B5EF4-FFF2-40B4-BE49-F238E27FC236}">
              <a16:creationId xmlns:a16="http://schemas.microsoft.com/office/drawing/2014/main" id="{1A8A2C00-FB9C-4A8F-BDF0-08438700EBE0}"/>
            </a:ext>
          </a:extLst>
        </xdr:cNvPr>
        <xdr:cNvCxnSpPr>
          <a:stCxn id="217" idx="0"/>
          <a:endCxn id="196" idx="1"/>
        </xdr:cNvCxnSpPr>
      </xdr:nvCxnSpPr>
      <xdr:spPr>
        <a:xfrm rot="5400000" flipH="1" flipV="1">
          <a:off x="18754070" y="10617422"/>
          <a:ext cx="220549" cy="415009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132269</xdr:colOff>
      <xdr:row>57</xdr:row>
      <xdr:rowOff>23825</xdr:rowOff>
    </xdr:from>
    <xdr:to>
      <xdr:col>44</xdr:col>
      <xdr:colOff>53187</xdr:colOff>
      <xdr:row>57</xdr:row>
      <xdr:rowOff>24500</xdr:rowOff>
    </xdr:to>
    <xdr:cxnSp macro="">
      <xdr:nvCxnSpPr>
        <xdr:cNvPr id="222" name="コネクタ: カギ線 221">
          <a:extLst>
            <a:ext uri="{FF2B5EF4-FFF2-40B4-BE49-F238E27FC236}">
              <a16:creationId xmlns:a16="http://schemas.microsoft.com/office/drawing/2014/main" id="{4B89BC44-D550-4364-838A-338A9C43FD44}"/>
            </a:ext>
          </a:extLst>
        </xdr:cNvPr>
        <xdr:cNvCxnSpPr>
          <a:stCxn id="179" idx="3"/>
          <a:endCxn id="217" idx="1"/>
        </xdr:cNvCxnSpPr>
      </xdr:nvCxnSpPr>
      <xdr:spPr>
        <a:xfrm flipV="1">
          <a:off x="18221832" y="11025200"/>
          <a:ext cx="341605" cy="675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239992</xdr:colOff>
      <xdr:row>48</xdr:row>
      <xdr:rowOff>180306</xdr:rowOff>
    </xdr:from>
    <xdr:to>
      <xdr:col>45</xdr:col>
      <xdr:colOff>136149</xdr:colOff>
      <xdr:row>48</xdr:row>
      <xdr:rowOff>180998</xdr:rowOff>
    </xdr:to>
    <xdr:cxnSp macro="">
      <xdr:nvCxnSpPr>
        <xdr:cNvPr id="223" name="コネクタ: カギ線 222">
          <a:extLst>
            <a:ext uri="{FF2B5EF4-FFF2-40B4-BE49-F238E27FC236}">
              <a16:creationId xmlns:a16="http://schemas.microsoft.com/office/drawing/2014/main" id="{6C166500-9700-4042-BB02-00B82D25830F}"/>
            </a:ext>
          </a:extLst>
        </xdr:cNvPr>
        <xdr:cNvCxnSpPr>
          <a:stCxn id="233" idx="3"/>
          <a:endCxn id="228" idx="1"/>
        </xdr:cNvCxnSpPr>
      </xdr:nvCxnSpPr>
      <xdr:spPr>
        <a:xfrm>
          <a:off x="18750242" y="9467181"/>
          <a:ext cx="316845" cy="692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136149</xdr:colOff>
      <xdr:row>48</xdr:row>
      <xdr:rowOff>36998</xdr:rowOff>
    </xdr:from>
    <xdr:to>
      <xdr:col>47</xdr:col>
      <xdr:colOff>212689</xdr:colOff>
      <xdr:row>51</xdr:row>
      <xdr:rowOff>38985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2C8B3FEA-E751-4F51-8242-9FB8E60E85B2}"/>
            </a:ext>
          </a:extLst>
        </xdr:cNvPr>
        <xdr:cNvGrpSpPr/>
      </xdr:nvGrpSpPr>
      <xdr:grpSpPr>
        <a:xfrm>
          <a:off x="19118113" y="9303462"/>
          <a:ext cx="920183" cy="573487"/>
          <a:chOff x="847724" y="1524000"/>
          <a:chExt cx="900000" cy="573487"/>
        </a:xfrm>
      </xdr:grpSpPr>
      <xdr:sp macro="" textlink="">
        <xdr:nvSpPr>
          <xdr:cNvPr id="228" name="テキスト ボックス 227">
            <a:extLst>
              <a:ext uri="{FF2B5EF4-FFF2-40B4-BE49-F238E27FC236}">
                <a16:creationId xmlns:a16="http://schemas.microsoft.com/office/drawing/2014/main" id="{0C1E000F-43D5-4D5E-A9FE-E879100F45F7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当期純利益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17">
        <xdr:nvSpPr>
          <xdr:cNvPr id="229" name="テキスト ボックス 228">
            <a:extLst>
              <a:ext uri="{FF2B5EF4-FFF2-40B4-BE49-F238E27FC236}">
                <a16:creationId xmlns:a16="http://schemas.microsoft.com/office/drawing/2014/main" id="{805F2162-8AA1-46A1-8C89-4C2DADA609E5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F16CB73E-6370-4F37-8094-84A7D89F725E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1,171,776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44</xdr:col>
      <xdr:colOff>53188</xdr:colOff>
      <xdr:row>48</xdr:row>
      <xdr:rowOff>90306</xdr:rowOff>
    </xdr:from>
    <xdr:to>
      <xdr:col>44</xdr:col>
      <xdr:colOff>239992</xdr:colOff>
      <xdr:row>49</xdr:row>
      <xdr:rowOff>79806</xdr:rowOff>
    </xdr:to>
    <xdr:grpSp>
      <xdr:nvGrpSpPr>
        <xdr:cNvPr id="231" name="グループ化 230">
          <a:extLst>
            <a:ext uri="{FF2B5EF4-FFF2-40B4-BE49-F238E27FC236}">
              <a16:creationId xmlns:a16="http://schemas.microsoft.com/office/drawing/2014/main" id="{DE81A790-80CC-485B-9E76-24839E9E6CB0}"/>
            </a:ext>
          </a:extLst>
        </xdr:cNvPr>
        <xdr:cNvGrpSpPr/>
      </xdr:nvGrpSpPr>
      <xdr:grpSpPr>
        <a:xfrm>
          <a:off x="18613331" y="9356770"/>
          <a:ext cx="186804" cy="180000"/>
          <a:chOff x="6068640" y="3137682"/>
          <a:chExt cx="180000" cy="180000"/>
        </a:xfrm>
      </xdr:grpSpPr>
      <xdr:sp macro="" textlink="">
        <xdr:nvSpPr>
          <xdr:cNvPr id="232" name="楕円 231">
            <a:extLst>
              <a:ext uri="{FF2B5EF4-FFF2-40B4-BE49-F238E27FC236}">
                <a16:creationId xmlns:a16="http://schemas.microsoft.com/office/drawing/2014/main" id="{22DC6942-AC6E-462E-A3AE-E5FF74853004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3" name="テキスト ボックス 232">
            <a:extLst>
              <a:ext uri="{FF2B5EF4-FFF2-40B4-BE49-F238E27FC236}">
                <a16:creationId xmlns:a16="http://schemas.microsoft.com/office/drawing/2014/main" id="{A619F8B6-C103-45B2-9114-536ECFAC98CB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44</xdr:col>
      <xdr:colOff>146590</xdr:colOff>
      <xdr:row>49</xdr:row>
      <xdr:rowOff>79805</xdr:rowOff>
    </xdr:from>
    <xdr:to>
      <xdr:col>45</xdr:col>
      <xdr:colOff>140911</xdr:colOff>
      <xdr:row>53</xdr:row>
      <xdr:rowOff>189788</xdr:rowOff>
    </xdr:to>
    <xdr:cxnSp macro="">
      <xdr:nvCxnSpPr>
        <xdr:cNvPr id="235" name="コネクタ: カギ線 234">
          <a:extLst>
            <a:ext uri="{FF2B5EF4-FFF2-40B4-BE49-F238E27FC236}">
              <a16:creationId xmlns:a16="http://schemas.microsoft.com/office/drawing/2014/main" id="{8169A1D8-27C6-4FD1-B0AD-18B22176AB4D}"/>
            </a:ext>
          </a:extLst>
        </xdr:cNvPr>
        <xdr:cNvCxnSpPr>
          <a:stCxn id="233" idx="2"/>
          <a:endCxn id="195" idx="1"/>
        </xdr:cNvCxnSpPr>
      </xdr:nvCxnSpPr>
      <xdr:spPr>
        <a:xfrm rot="16200000" flipH="1">
          <a:off x="18428353" y="9785667"/>
          <a:ext cx="871983" cy="415009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139070</xdr:colOff>
      <xdr:row>48</xdr:row>
      <xdr:rowOff>176193</xdr:rowOff>
    </xdr:from>
    <xdr:to>
      <xdr:col>44</xdr:col>
      <xdr:colOff>53188</xdr:colOff>
      <xdr:row>48</xdr:row>
      <xdr:rowOff>180306</xdr:rowOff>
    </xdr:to>
    <xdr:cxnSp macro="">
      <xdr:nvCxnSpPr>
        <xdr:cNvPr id="236" name="コネクタ: カギ線 235">
          <a:extLst>
            <a:ext uri="{FF2B5EF4-FFF2-40B4-BE49-F238E27FC236}">
              <a16:creationId xmlns:a16="http://schemas.microsoft.com/office/drawing/2014/main" id="{0F0AADA7-0E4A-42FD-B94E-31EEB49D990A}"/>
            </a:ext>
          </a:extLst>
        </xdr:cNvPr>
        <xdr:cNvCxnSpPr>
          <a:stCxn id="176" idx="3"/>
          <a:endCxn id="233" idx="1"/>
        </xdr:cNvCxnSpPr>
      </xdr:nvCxnSpPr>
      <xdr:spPr>
        <a:xfrm>
          <a:off x="18228633" y="9463068"/>
          <a:ext cx="334805" cy="411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104564</xdr:colOff>
      <xdr:row>5</xdr:row>
      <xdr:rowOff>90414</xdr:rowOff>
    </xdr:from>
    <xdr:to>
      <xdr:col>16</xdr:col>
      <xdr:colOff>156839</xdr:colOff>
      <xdr:row>17</xdr:row>
      <xdr:rowOff>88837</xdr:rowOff>
    </xdr:to>
    <xdr:grpSp>
      <xdr:nvGrpSpPr>
        <xdr:cNvPr id="243" name="グループ化 242">
          <a:extLst>
            <a:ext uri="{FF2B5EF4-FFF2-40B4-BE49-F238E27FC236}">
              <a16:creationId xmlns:a16="http://schemas.microsoft.com/office/drawing/2014/main" id="{4D69FD8B-EB63-4B77-8E17-2EBE0B16C842}"/>
            </a:ext>
          </a:extLst>
        </xdr:cNvPr>
        <xdr:cNvGrpSpPr/>
      </xdr:nvGrpSpPr>
      <xdr:grpSpPr>
        <a:xfrm>
          <a:off x="6010064" y="1049718"/>
          <a:ext cx="895918" cy="2366066"/>
          <a:chOff x="847724" y="-186936"/>
          <a:chExt cx="900000" cy="2284423"/>
        </a:xfrm>
      </xdr:grpSpPr>
      <xdr:sp macro="" textlink="">
        <xdr:nvSpPr>
          <xdr:cNvPr id="244" name="テキスト ボックス 243">
            <a:extLst>
              <a:ext uri="{FF2B5EF4-FFF2-40B4-BE49-F238E27FC236}">
                <a16:creationId xmlns:a16="http://schemas.microsoft.com/office/drawing/2014/main" id="{31DC6152-FCED-4253-AB5D-B523F6A4C10A}"/>
              </a:ext>
            </a:extLst>
          </xdr:cNvPr>
          <xdr:cNvSpPr txBox="1"/>
        </xdr:nvSpPr>
        <xdr:spPr>
          <a:xfrm>
            <a:off x="847724" y="-186936"/>
            <a:ext cx="900000" cy="2016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企業価値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7">
        <xdr:nvSpPr>
          <xdr:cNvPr id="245" name="テキスト ボックス 244">
            <a:extLst>
              <a:ext uri="{FF2B5EF4-FFF2-40B4-BE49-F238E27FC236}">
                <a16:creationId xmlns:a16="http://schemas.microsoft.com/office/drawing/2014/main" id="{EEBF2105-D59A-4D67-9C1B-5BC0981CD406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31A8340-4121-4914-89C1-D15656ED2FF8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299,070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168532</xdr:colOff>
      <xdr:row>22</xdr:row>
      <xdr:rowOff>167478</xdr:rowOff>
    </xdr:from>
    <xdr:to>
      <xdr:col>30</xdr:col>
      <xdr:colOff>349892</xdr:colOff>
      <xdr:row>23</xdr:row>
      <xdr:rowOff>156978</xdr:rowOff>
    </xdr:to>
    <xdr:grpSp>
      <xdr:nvGrpSpPr>
        <xdr:cNvPr id="249" name="グループ化 248">
          <a:extLst>
            <a:ext uri="{FF2B5EF4-FFF2-40B4-BE49-F238E27FC236}">
              <a16:creationId xmlns:a16="http://schemas.microsoft.com/office/drawing/2014/main" id="{1164EA2E-BC9C-4A1F-A267-4D6735D6B0BE}"/>
            </a:ext>
          </a:extLst>
        </xdr:cNvPr>
        <xdr:cNvGrpSpPr/>
      </xdr:nvGrpSpPr>
      <xdr:grpSpPr>
        <a:xfrm>
          <a:off x="12823175" y="4480942"/>
          <a:ext cx="181360" cy="180000"/>
          <a:chOff x="6068640" y="3137682"/>
          <a:chExt cx="180000" cy="180000"/>
        </a:xfrm>
      </xdr:grpSpPr>
      <xdr:sp macro="" textlink="">
        <xdr:nvSpPr>
          <xdr:cNvPr id="250" name="楕円 249">
            <a:extLst>
              <a:ext uri="{FF2B5EF4-FFF2-40B4-BE49-F238E27FC236}">
                <a16:creationId xmlns:a16="http://schemas.microsoft.com/office/drawing/2014/main" id="{50D3CA2B-410F-468C-9300-5EB303792ED0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1" name="テキスト ボックス 250">
            <a:extLst>
              <a:ext uri="{FF2B5EF4-FFF2-40B4-BE49-F238E27FC236}">
                <a16:creationId xmlns:a16="http://schemas.microsoft.com/office/drawing/2014/main" id="{375348B4-C61F-4C25-8C0E-6BDA80294151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63307</xdr:colOff>
      <xdr:row>35</xdr:row>
      <xdr:rowOff>173573</xdr:rowOff>
    </xdr:from>
    <xdr:to>
      <xdr:col>30</xdr:col>
      <xdr:colOff>168531</xdr:colOff>
      <xdr:row>35</xdr:row>
      <xdr:rowOff>173696</xdr:rowOff>
    </xdr:to>
    <xdr:cxnSp macro="">
      <xdr:nvCxnSpPr>
        <xdr:cNvPr id="261" name="コネクタ: カギ線 260">
          <a:extLst>
            <a:ext uri="{FF2B5EF4-FFF2-40B4-BE49-F238E27FC236}">
              <a16:creationId xmlns:a16="http://schemas.microsoft.com/office/drawing/2014/main" id="{89078676-1261-41AD-A6C4-95B2555FA97D}"/>
            </a:ext>
          </a:extLst>
        </xdr:cNvPr>
        <xdr:cNvCxnSpPr>
          <a:stCxn id="321" idx="1"/>
          <a:endCxn id="139" idx="3"/>
        </xdr:cNvCxnSpPr>
      </xdr:nvCxnSpPr>
      <xdr:spPr>
        <a:xfrm flipH="1">
          <a:off x="12263245" y="6983948"/>
          <a:ext cx="525911" cy="12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14655</xdr:colOff>
      <xdr:row>10</xdr:row>
      <xdr:rowOff>181661</xdr:rowOff>
    </xdr:from>
    <xdr:to>
      <xdr:col>37</xdr:col>
      <xdr:colOff>62169</xdr:colOff>
      <xdr:row>13</xdr:row>
      <xdr:rowOff>173398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3F1B6206-F365-4365-87BD-57110B372C96}"/>
            </a:ext>
          </a:extLst>
        </xdr:cNvPr>
        <xdr:cNvGrpSpPr/>
      </xdr:nvGrpSpPr>
      <xdr:grpSpPr>
        <a:xfrm>
          <a:off x="14778405" y="2127482"/>
          <a:ext cx="891157" cy="583649"/>
          <a:chOff x="847724" y="1524000"/>
          <a:chExt cx="900000" cy="563589"/>
        </a:xfrm>
      </xdr:grpSpPr>
      <xdr:sp macro="" textlink="">
        <xdr:nvSpPr>
          <xdr:cNvPr id="308" name="テキスト ボックス 307">
            <a:extLst>
              <a:ext uri="{FF2B5EF4-FFF2-40B4-BE49-F238E27FC236}">
                <a16:creationId xmlns:a16="http://schemas.microsoft.com/office/drawing/2014/main" id="{84A2AC96-38AE-4844-AEE4-AE2D0B31EDC2}"/>
              </a:ext>
            </a:extLst>
          </xdr:cNvPr>
          <xdr:cNvSpPr txBox="1"/>
        </xdr:nvSpPr>
        <xdr:spPr>
          <a:xfrm>
            <a:off x="847724" y="1524000"/>
            <a:ext cx="900000" cy="278102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発行株式総数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9">
        <xdr:nvSpPr>
          <xdr:cNvPr id="309" name="テキスト ボックス 308">
            <a:extLst>
              <a:ext uri="{FF2B5EF4-FFF2-40B4-BE49-F238E27FC236}">
                <a16:creationId xmlns:a16="http://schemas.microsoft.com/office/drawing/2014/main" id="{8CCFED90-4D9E-444E-9EC1-3D1BEA3A45BA}"/>
              </a:ext>
            </a:extLst>
          </xdr:cNvPr>
          <xdr:cNvSpPr txBox="1"/>
        </xdr:nvSpPr>
        <xdr:spPr>
          <a:xfrm>
            <a:off x="847724" y="1809487"/>
            <a:ext cx="900000" cy="27810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CA1C250A-3826-486D-8140-74EB8CD8EEB9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1,261,059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29</xdr:col>
      <xdr:colOff>230355</xdr:colOff>
      <xdr:row>13</xdr:row>
      <xdr:rowOff>95979</xdr:rowOff>
    </xdr:from>
    <xdr:to>
      <xdr:col>31</xdr:col>
      <xdr:colOff>287842</xdr:colOff>
      <xdr:row>16</xdr:row>
      <xdr:rowOff>87717</xdr:rowOff>
    </xdr:to>
    <xdr:grpSp>
      <xdr:nvGrpSpPr>
        <xdr:cNvPr id="310" name="グループ化 309">
          <a:extLst>
            <a:ext uri="{FF2B5EF4-FFF2-40B4-BE49-F238E27FC236}">
              <a16:creationId xmlns:a16="http://schemas.microsoft.com/office/drawing/2014/main" id="{86E7B6E5-8874-405A-B9E5-FF09542BEF6B}"/>
            </a:ext>
          </a:extLst>
        </xdr:cNvPr>
        <xdr:cNvGrpSpPr/>
      </xdr:nvGrpSpPr>
      <xdr:grpSpPr>
        <a:xfrm>
          <a:off x="12463176" y="2633712"/>
          <a:ext cx="901130" cy="583648"/>
          <a:chOff x="847724" y="1524000"/>
          <a:chExt cx="900000" cy="563590"/>
        </a:xfrm>
      </xdr:grpSpPr>
      <xdr:sp macro="" textlink="">
        <xdr:nvSpPr>
          <xdr:cNvPr id="311" name="テキスト ボックス 310">
            <a:extLst>
              <a:ext uri="{FF2B5EF4-FFF2-40B4-BE49-F238E27FC236}">
                <a16:creationId xmlns:a16="http://schemas.microsoft.com/office/drawing/2014/main" id="{A4B7D6EF-28BB-4017-B537-D8379ADD0F23}"/>
              </a:ext>
            </a:extLst>
          </xdr:cNvPr>
          <xdr:cNvSpPr txBox="1"/>
        </xdr:nvSpPr>
        <xdr:spPr>
          <a:xfrm>
            <a:off x="847724" y="1524000"/>
            <a:ext cx="900000" cy="278103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株価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10">
        <xdr:nvSpPr>
          <xdr:cNvPr id="312" name="テキスト ボックス 311">
            <a:extLst>
              <a:ext uri="{FF2B5EF4-FFF2-40B4-BE49-F238E27FC236}">
                <a16:creationId xmlns:a16="http://schemas.microsoft.com/office/drawing/2014/main" id="{F9153824-79FA-42BD-94DE-2A39B055D9E2}"/>
              </a:ext>
            </a:extLst>
          </xdr:cNvPr>
          <xdr:cNvSpPr txBox="1"/>
        </xdr:nvSpPr>
        <xdr:spPr>
          <a:xfrm>
            <a:off x="847724" y="1809487"/>
            <a:ext cx="900000" cy="27810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4A11BA0-10D1-44D1-B3FC-2351E0672836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10,900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27</xdr:col>
      <xdr:colOff>322596</xdr:colOff>
      <xdr:row>12</xdr:row>
      <xdr:rowOff>127899</xdr:rowOff>
    </xdr:from>
    <xdr:to>
      <xdr:col>28</xdr:col>
      <xdr:colOff>82136</xdr:colOff>
      <xdr:row>13</xdr:row>
      <xdr:rowOff>117399</xdr:rowOff>
    </xdr:to>
    <xdr:sp macro="" textlink="">
      <xdr:nvSpPr>
        <xdr:cNvPr id="316" name="フローチャート: 和接合 315">
          <a:extLst>
            <a:ext uri="{FF2B5EF4-FFF2-40B4-BE49-F238E27FC236}">
              <a16:creationId xmlns:a16="http://schemas.microsoft.com/office/drawing/2014/main" id="{7D1E5B02-6F2D-4E51-9C97-F9BFBBB45167}"/>
            </a:ext>
          </a:extLst>
        </xdr:cNvPr>
        <xdr:cNvSpPr/>
      </xdr:nvSpPr>
      <xdr:spPr>
        <a:xfrm>
          <a:off x="12133596" y="2413899"/>
          <a:ext cx="181361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63937</xdr:colOff>
      <xdr:row>13</xdr:row>
      <xdr:rowOff>18382</xdr:rowOff>
    </xdr:from>
    <xdr:to>
      <xdr:col>27</xdr:col>
      <xdr:colOff>322596</xdr:colOff>
      <xdr:row>13</xdr:row>
      <xdr:rowOff>23430</xdr:rowOff>
    </xdr:to>
    <xdr:cxnSp macro="">
      <xdr:nvCxnSpPr>
        <xdr:cNvPr id="323" name="コネクタ: カギ線 322">
          <a:extLst>
            <a:ext uri="{FF2B5EF4-FFF2-40B4-BE49-F238E27FC236}">
              <a16:creationId xmlns:a16="http://schemas.microsoft.com/office/drawing/2014/main" id="{8C5C901F-528D-4D3B-8D66-2FC427A99F90}"/>
            </a:ext>
          </a:extLst>
        </xdr:cNvPr>
        <xdr:cNvCxnSpPr>
          <a:stCxn id="66" idx="3"/>
          <a:endCxn id="316" idx="2"/>
        </xdr:cNvCxnSpPr>
      </xdr:nvCxnSpPr>
      <xdr:spPr>
        <a:xfrm>
          <a:off x="10581125" y="2566320"/>
          <a:ext cx="1520721" cy="504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95252</xdr:colOff>
      <xdr:row>19</xdr:row>
      <xdr:rowOff>29756</xdr:rowOff>
    </xdr:from>
    <xdr:to>
      <xdr:col>16</xdr:col>
      <xdr:colOff>147527</xdr:colOff>
      <xdr:row>22</xdr:row>
      <xdr:rowOff>13885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567B2847-CE81-46CD-9C88-3A6660236206}"/>
            </a:ext>
          </a:extLst>
        </xdr:cNvPr>
        <xdr:cNvGrpSpPr/>
      </xdr:nvGrpSpPr>
      <xdr:grpSpPr>
        <a:xfrm>
          <a:off x="6000752" y="3751310"/>
          <a:ext cx="895918" cy="576039"/>
          <a:chOff x="847724" y="1524000"/>
          <a:chExt cx="900000" cy="573487"/>
        </a:xfrm>
      </xdr:grpSpPr>
      <xdr:sp macro="" textlink="">
        <xdr:nvSpPr>
          <xdr:cNvPr id="327" name="テキスト ボックス 326">
            <a:extLst>
              <a:ext uri="{FF2B5EF4-FFF2-40B4-BE49-F238E27FC236}">
                <a16:creationId xmlns:a16="http://schemas.microsoft.com/office/drawing/2014/main" id="{89A5BEE5-6B6B-48C8-A1D8-4B2E63FFCD07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実効税率</a:t>
            </a:r>
          </a:p>
        </xdr:txBody>
      </xdr:sp>
      <xdr:sp macro="" textlink="$BB$8">
        <xdr:nvSpPr>
          <xdr:cNvPr id="328" name="テキスト ボックス 327">
            <a:extLst>
              <a:ext uri="{FF2B5EF4-FFF2-40B4-BE49-F238E27FC236}">
                <a16:creationId xmlns:a16="http://schemas.microsoft.com/office/drawing/2014/main" id="{8DBD21B9-F547-4062-AD64-51B43F8D703D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B67A870F-EC69-4B05-9A89-9633D33B00A5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0.1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14</xdr:col>
      <xdr:colOff>95252</xdr:colOff>
      <xdr:row>23</xdr:row>
      <xdr:rowOff>11915</xdr:rowOff>
    </xdr:from>
    <xdr:to>
      <xdr:col>16</xdr:col>
      <xdr:colOff>147527</xdr:colOff>
      <xdr:row>26</xdr:row>
      <xdr:rowOff>13902</xdr:rowOff>
    </xdr:to>
    <xdr:grpSp>
      <xdr:nvGrpSpPr>
        <xdr:cNvPr id="329" name="グループ化 328">
          <a:extLst>
            <a:ext uri="{FF2B5EF4-FFF2-40B4-BE49-F238E27FC236}">
              <a16:creationId xmlns:a16="http://schemas.microsoft.com/office/drawing/2014/main" id="{7DDAF975-C7EC-4B0F-9AAB-147970D38A67}"/>
            </a:ext>
          </a:extLst>
        </xdr:cNvPr>
        <xdr:cNvGrpSpPr/>
      </xdr:nvGrpSpPr>
      <xdr:grpSpPr>
        <a:xfrm>
          <a:off x="6000752" y="4515879"/>
          <a:ext cx="895918" cy="573487"/>
          <a:chOff x="847724" y="1524000"/>
          <a:chExt cx="900000" cy="573487"/>
        </a:xfrm>
      </xdr:grpSpPr>
      <xdr:sp macro="" textlink="">
        <xdr:nvSpPr>
          <xdr:cNvPr id="330" name="テキスト ボックス 329">
            <a:extLst>
              <a:ext uri="{FF2B5EF4-FFF2-40B4-BE49-F238E27FC236}">
                <a16:creationId xmlns:a16="http://schemas.microsoft.com/office/drawing/2014/main" id="{C2B0CC2B-F4B1-47CF-AD34-1FDF88C0F289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EBIT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7">
        <xdr:nvSpPr>
          <xdr:cNvPr id="331" name="テキスト ボックス 330">
            <a:extLst>
              <a:ext uri="{FF2B5EF4-FFF2-40B4-BE49-F238E27FC236}">
                <a16:creationId xmlns:a16="http://schemas.microsoft.com/office/drawing/2014/main" id="{4F5BD385-07D7-4C33-867D-5B3B9D7568D7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63090076-4453-41AD-9AA0-98D1C390C455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24,412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12</xdr:col>
      <xdr:colOff>66338</xdr:colOff>
      <xdr:row>19</xdr:row>
      <xdr:rowOff>172261</xdr:rowOff>
    </xdr:from>
    <xdr:to>
      <xdr:col>13</xdr:col>
      <xdr:colOff>0</xdr:colOff>
      <xdr:row>19</xdr:row>
      <xdr:rowOff>175903</xdr:rowOff>
    </xdr:to>
    <xdr:cxnSp macro="">
      <xdr:nvCxnSpPr>
        <xdr:cNvPr id="335" name="コネクタ: カギ線 334">
          <a:extLst>
            <a:ext uri="{FF2B5EF4-FFF2-40B4-BE49-F238E27FC236}">
              <a16:creationId xmlns:a16="http://schemas.microsoft.com/office/drawing/2014/main" id="{027DC987-5DB2-4D49-9AD0-E525BB18986A}"/>
            </a:ext>
          </a:extLst>
        </xdr:cNvPr>
        <xdr:cNvCxnSpPr>
          <a:stCxn id="32" idx="3"/>
          <a:endCxn id="336" idx="2"/>
        </xdr:cNvCxnSpPr>
      </xdr:nvCxnSpPr>
      <xdr:spPr>
        <a:xfrm>
          <a:off x="5138401" y="3881059"/>
          <a:ext cx="356334" cy="3642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85903</xdr:rowOff>
    </xdr:from>
    <xdr:to>
      <xdr:col>13</xdr:col>
      <xdr:colOff>180000</xdr:colOff>
      <xdr:row>20</xdr:row>
      <xdr:rowOff>69451</xdr:rowOff>
    </xdr:to>
    <xdr:sp macro="" textlink="">
      <xdr:nvSpPr>
        <xdr:cNvPr id="336" name="フローチャート: 和接合 335">
          <a:extLst>
            <a:ext uri="{FF2B5EF4-FFF2-40B4-BE49-F238E27FC236}">
              <a16:creationId xmlns:a16="http://schemas.microsoft.com/office/drawing/2014/main" id="{12E87EAD-DDA2-4E18-9324-B7E1454C59BF}"/>
            </a:ext>
          </a:extLst>
        </xdr:cNvPr>
        <xdr:cNvSpPr/>
      </xdr:nvSpPr>
      <xdr:spPr>
        <a:xfrm>
          <a:off x="5494735" y="3794701"/>
          <a:ext cx="180000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180000</xdr:colOff>
      <xdr:row>19</xdr:row>
      <xdr:rowOff>173756</xdr:rowOff>
    </xdr:from>
    <xdr:to>
      <xdr:col>14</xdr:col>
      <xdr:colOff>95252</xdr:colOff>
      <xdr:row>19</xdr:row>
      <xdr:rowOff>175903</xdr:rowOff>
    </xdr:to>
    <xdr:cxnSp macro="">
      <xdr:nvCxnSpPr>
        <xdr:cNvPr id="339" name="コネクタ: カギ線 338">
          <a:extLst>
            <a:ext uri="{FF2B5EF4-FFF2-40B4-BE49-F238E27FC236}">
              <a16:creationId xmlns:a16="http://schemas.microsoft.com/office/drawing/2014/main" id="{36CB9FA4-B252-41C8-921A-A64CBDD235E4}"/>
            </a:ext>
          </a:extLst>
        </xdr:cNvPr>
        <xdr:cNvCxnSpPr>
          <a:stCxn id="336" idx="6"/>
          <a:endCxn id="327" idx="1"/>
        </xdr:cNvCxnSpPr>
      </xdr:nvCxnSpPr>
      <xdr:spPr>
        <a:xfrm flipV="1">
          <a:off x="5674735" y="3882554"/>
          <a:ext cx="337923" cy="214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89999</xdr:colOff>
      <xdr:row>20</xdr:row>
      <xdr:rowOff>69451</xdr:rowOff>
    </xdr:from>
    <xdr:to>
      <xdr:col>14</xdr:col>
      <xdr:colOff>95251</xdr:colOff>
      <xdr:row>23</xdr:row>
      <xdr:rowOff>155915</xdr:rowOff>
    </xdr:to>
    <xdr:cxnSp macro="">
      <xdr:nvCxnSpPr>
        <xdr:cNvPr id="342" name="コネクタ: カギ線 341">
          <a:extLst>
            <a:ext uri="{FF2B5EF4-FFF2-40B4-BE49-F238E27FC236}">
              <a16:creationId xmlns:a16="http://schemas.microsoft.com/office/drawing/2014/main" id="{6AE0893F-A466-4409-BAB4-F16C26A4AE9C}"/>
            </a:ext>
          </a:extLst>
        </xdr:cNvPr>
        <xdr:cNvCxnSpPr>
          <a:stCxn id="336" idx="4"/>
          <a:endCxn id="330" idx="1"/>
        </xdr:cNvCxnSpPr>
      </xdr:nvCxnSpPr>
      <xdr:spPr>
        <a:xfrm rot="16200000" flipH="1">
          <a:off x="5463761" y="4095674"/>
          <a:ext cx="669870" cy="427923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107849</xdr:colOff>
      <xdr:row>35</xdr:row>
      <xdr:rowOff>29689</xdr:rowOff>
    </xdr:from>
    <xdr:to>
      <xdr:col>34</xdr:col>
      <xdr:colOff>163298</xdr:colOff>
      <xdr:row>38</xdr:row>
      <xdr:rowOff>42369</xdr:rowOff>
    </xdr:to>
    <xdr:grpSp>
      <xdr:nvGrpSpPr>
        <xdr:cNvPr id="161" name="グループ化 160">
          <a:extLst>
            <a:ext uri="{FF2B5EF4-FFF2-40B4-BE49-F238E27FC236}">
              <a16:creationId xmlns:a16="http://schemas.microsoft.com/office/drawing/2014/main" id="{E66A1180-00D7-4BD5-9F4D-4864E418BFF1}"/>
            </a:ext>
          </a:extLst>
        </xdr:cNvPr>
        <xdr:cNvGrpSpPr/>
      </xdr:nvGrpSpPr>
      <xdr:grpSpPr>
        <a:xfrm>
          <a:off x="13606135" y="6819653"/>
          <a:ext cx="899092" cy="584180"/>
          <a:chOff x="847724" y="1524000"/>
          <a:chExt cx="900000" cy="175681"/>
        </a:xfrm>
      </xdr:grpSpPr>
      <xdr:sp macro="" textlink="">
        <xdr:nvSpPr>
          <xdr:cNvPr id="163" name="テキスト ボックス 162">
            <a:extLst>
              <a:ext uri="{FF2B5EF4-FFF2-40B4-BE49-F238E27FC236}">
                <a16:creationId xmlns:a16="http://schemas.microsoft.com/office/drawing/2014/main" id="{0A01A824-CC7E-4EC3-898B-8B332DEF062B}"/>
              </a:ext>
            </a:extLst>
          </xdr:cNvPr>
          <xdr:cNvSpPr txBox="1"/>
        </xdr:nvSpPr>
        <xdr:spPr>
          <a:xfrm>
            <a:off x="847724" y="1524000"/>
            <a:ext cx="900000" cy="8661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EPS</a:t>
            </a:r>
          </a:p>
        </xdr:txBody>
      </xdr:sp>
      <xdr:sp macro="" textlink="$BB$32">
        <xdr:nvSpPr>
          <xdr:cNvPr id="164" name="テキスト ボックス 163">
            <a:extLst>
              <a:ext uri="{FF2B5EF4-FFF2-40B4-BE49-F238E27FC236}">
                <a16:creationId xmlns:a16="http://schemas.microsoft.com/office/drawing/2014/main" id="{CAFBDD9C-1F6C-4D67-9683-6E4EDEA1D8AC}"/>
              </a:ext>
            </a:extLst>
          </xdr:cNvPr>
          <xdr:cNvSpPr txBox="1"/>
        </xdr:nvSpPr>
        <xdr:spPr>
          <a:xfrm>
            <a:off x="847724" y="1613071"/>
            <a:ext cx="900000" cy="8661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DD2BA074-8B33-4FBB-8398-54A85967E0F7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929.2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32</xdr:col>
      <xdr:colOff>107848</xdr:colOff>
      <xdr:row>18</xdr:row>
      <xdr:rowOff>73498</xdr:rowOff>
    </xdr:from>
    <xdr:to>
      <xdr:col>34</xdr:col>
      <xdr:colOff>163300</xdr:colOff>
      <xdr:row>21</xdr:row>
      <xdr:rowOff>65235</xdr:rowOff>
    </xdr:to>
    <xdr:grpSp>
      <xdr:nvGrpSpPr>
        <xdr:cNvPr id="204" name="グループ化 203">
          <a:extLst>
            <a:ext uri="{FF2B5EF4-FFF2-40B4-BE49-F238E27FC236}">
              <a16:creationId xmlns:a16="http://schemas.microsoft.com/office/drawing/2014/main" id="{D25569BD-399F-414E-9A77-86C6D6EBE1EE}"/>
            </a:ext>
          </a:extLst>
        </xdr:cNvPr>
        <xdr:cNvGrpSpPr/>
      </xdr:nvGrpSpPr>
      <xdr:grpSpPr>
        <a:xfrm>
          <a:off x="13606134" y="3597748"/>
          <a:ext cx="899095" cy="583648"/>
          <a:chOff x="847724" y="1524000"/>
          <a:chExt cx="900000" cy="563589"/>
        </a:xfrm>
      </xdr:grpSpPr>
      <xdr:sp macro="" textlink="">
        <xdr:nvSpPr>
          <xdr:cNvPr id="205" name="テキスト ボックス 204">
            <a:extLst>
              <a:ext uri="{FF2B5EF4-FFF2-40B4-BE49-F238E27FC236}">
                <a16:creationId xmlns:a16="http://schemas.microsoft.com/office/drawing/2014/main" id="{11D184E1-E2E3-45D0-B77C-67E005C65F7E}"/>
              </a:ext>
            </a:extLst>
          </xdr:cNvPr>
          <xdr:cNvSpPr txBox="1"/>
        </xdr:nvSpPr>
        <xdr:spPr>
          <a:xfrm>
            <a:off x="847724" y="1524000"/>
            <a:ext cx="900000" cy="278102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BPS</a:t>
            </a:r>
          </a:p>
        </xdr:txBody>
      </xdr:sp>
      <xdr:sp macro="" textlink="$BB$39">
        <xdr:nvSpPr>
          <xdr:cNvPr id="207" name="テキスト ボックス 206">
            <a:extLst>
              <a:ext uri="{FF2B5EF4-FFF2-40B4-BE49-F238E27FC236}">
                <a16:creationId xmlns:a16="http://schemas.microsoft.com/office/drawing/2014/main" id="{C36865E6-6565-4FC9-B099-4D5EECDA5774}"/>
              </a:ext>
            </a:extLst>
          </xdr:cNvPr>
          <xdr:cNvSpPr txBox="1"/>
        </xdr:nvSpPr>
        <xdr:spPr>
          <a:xfrm>
            <a:off x="847724" y="1809487"/>
            <a:ext cx="900000" cy="27810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3350662-0D96-402C-A433-D81E70229551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4,457.7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19050</xdr:colOff>
      <xdr:row>14</xdr:row>
      <xdr:rowOff>971</xdr:rowOff>
    </xdr:from>
    <xdr:to>
      <xdr:col>19</xdr:col>
      <xdr:colOff>199050</xdr:colOff>
      <xdr:row>14</xdr:row>
      <xdr:rowOff>180971</xdr:rowOff>
    </xdr:to>
    <xdr:grpSp>
      <xdr:nvGrpSpPr>
        <xdr:cNvPr id="208" name="グループ化 207">
          <a:extLst>
            <a:ext uri="{FF2B5EF4-FFF2-40B4-BE49-F238E27FC236}">
              <a16:creationId xmlns:a16="http://schemas.microsoft.com/office/drawing/2014/main" id="{5FE0CCB0-1E80-4359-AE7C-DD1CADC9E841}"/>
            </a:ext>
          </a:extLst>
        </xdr:cNvPr>
        <xdr:cNvGrpSpPr/>
      </xdr:nvGrpSpPr>
      <xdr:grpSpPr>
        <a:xfrm>
          <a:off x="8033657" y="2736007"/>
          <a:ext cx="180000" cy="180000"/>
          <a:chOff x="6068640" y="3137682"/>
          <a:chExt cx="180000" cy="180000"/>
        </a:xfrm>
      </xdr:grpSpPr>
      <xdr:sp macro="" textlink="">
        <xdr:nvSpPr>
          <xdr:cNvPr id="210" name="楕円 209">
            <a:extLst>
              <a:ext uri="{FF2B5EF4-FFF2-40B4-BE49-F238E27FC236}">
                <a16:creationId xmlns:a16="http://schemas.microsoft.com/office/drawing/2014/main" id="{57141F4C-1CB3-43AD-9EC3-146B1B814CEF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1" name="テキスト ボックス 210">
            <a:extLst>
              <a:ext uri="{FF2B5EF4-FFF2-40B4-BE49-F238E27FC236}">
                <a16:creationId xmlns:a16="http://schemas.microsoft.com/office/drawing/2014/main" id="{4502C305-7B21-4A81-B0A9-8BED70D51E21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20</xdr:col>
      <xdr:colOff>20768</xdr:colOff>
      <xdr:row>13</xdr:row>
      <xdr:rowOff>135262</xdr:rowOff>
    </xdr:from>
    <xdr:to>
      <xdr:col>22</xdr:col>
      <xdr:colOff>71002</xdr:colOff>
      <xdr:row>16</xdr:row>
      <xdr:rowOff>137249</xdr:rowOff>
    </xdr:to>
    <xdr:grpSp>
      <xdr:nvGrpSpPr>
        <xdr:cNvPr id="212" name="グループ化 211">
          <a:extLst>
            <a:ext uri="{FF2B5EF4-FFF2-40B4-BE49-F238E27FC236}">
              <a16:creationId xmlns:a16="http://schemas.microsoft.com/office/drawing/2014/main" id="{3C6FB0F2-E692-496A-9337-AC0FF954C03E}"/>
            </a:ext>
          </a:extLst>
        </xdr:cNvPr>
        <xdr:cNvGrpSpPr/>
      </xdr:nvGrpSpPr>
      <xdr:grpSpPr>
        <a:xfrm>
          <a:off x="8457197" y="2672995"/>
          <a:ext cx="893876" cy="593897"/>
          <a:chOff x="847724" y="1524000"/>
          <a:chExt cx="900000" cy="573487"/>
        </a:xfrm>
      </xdr:grpSpPr>
      <xdr:sp macro="" textlink="">
        <xdr:nvSpPr>
          <xdr:cNvPr id="214" name="テキスト ボックス 213">
            <a:extLst>
              <a:ext uri="{FF2B5EF4-FFF2-40B4-BE49-F238E27FC236}">
                <a16:creationId xmlns:a16="http://schemas.microsoft.com/office/drawing/2014/main" id="{9ABA56BB-11FB-4C5C-881B-4F06A4335D63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MVA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率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4">
        <xdr:nvSpPr>
          <xdr:cNvPr id="218" name="テキスト ボックス 217">
            <a:extLst>
              <a:ext uri="{FF2B5EF4-FFF2-40B4-BE49-F238E27FC236}">
                <a16:creationId xmlns:a16="http://schemas.microsoft.com/office/drawing/2014/main" id="{0ED5B8AF-3892-4EDC-AF9A-8A37F3697098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9BC5D78D-BEBD-482A-8467-53F8C0F89C2B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144.5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18</xdr:col>
      <xdr:colOff>209114</xdr:colOff>
      <xdr:row>13</xdr:row>
      <xdr:rowOff>144000</xdr:rowOff>
    </xdr:from>
    <xdr:to>
      <xdr:col>19</xdr:col>
      <xdr:colOff>109050</xdr:colOff>
      <xdr:row>14</xdr:row>
      <xdr:rowOff>971</xdr:rowOff>
    </xdr:to>
    <xdr:cxnSp macro="">
      <xdr:nvCxnSpPr>
        <xdr:cNvPr id="220" name="コネクタ: カギ線 219">
          <a:extLst>
            <a:ext uri="{FF2B5EF4-FFF2-40B4-BE49-F238E27FC236}">
              <a16:creationId xmlns:a16="http://schemas.microsoft.com/office/drawing/2014/main" id="{495346A3-6F64-496A-ABB5-C69C623FBB20}"/>
            </a:ext>
          </a:extLst>
        </xdr:cNvPr>
        <xdr:cNvCxnSpPr>
          <a:stCxn id="56" idx="3"/>
          <a:endCxn id="211" idx="0"/>
        </xdr:cNvCxnSpPr>
      </xdr:nvCxnSpPr>
      <xdr:spPr>
        <a:xfrm>
          <a:off x="9110227" y="4144500"/>
          <a:ext cx="323798" cy="47471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209114</xdr:colOff>
      <xdr:row>14</xdr:row>
      <xdr:rowOff>180971</xdr:rowOff>
    </xdr:from>
    <xdr:to>
      <xdr:col>19</xdr:col>
      <xdr:colOff>109050</xdr:colOff>
      <xdr:row>15</xdr:row>
      <xdr:rowOff>40350</xdr:rowOff>
    </xdr:to>
    <xdr:cxnSp macro="">
      <xdr:nvCxnSpPr>
        <xdr:cNvPr id="221" name="コネクタ: カギ線 220">
          <a:extLst>
            <a:ext uri="{FF2B5EF4-FFF2-40B4-BE49-F238E27FC236}">
              <a16:creationId xmlns:a16="http://schemas.microsoft.com/office/drawing/2014/main" id="{CDF4B28B-54E6-4A19-A317-9C60F2985D27}"/>
            </a:ext>
          </a:extLst>
        </xdr:cNvPr>
        <xdr:cNvCxnSpPr>
          <a:stCxn id="52" idx="3"/>
          <a:endCxn id="211" idx="2"/>
        </xdr:cNvCxnSpPr>
      </xdr:nvCxnSpPr>
      <xdr:spPr>
        <a:xfrm flipV="1">
          <a:off x="9110227" y="4371971"/>
          <a:ext cx="323798" cy="49879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199050</xdr:colOff>
      <xdr:row>14</xdr:row>
      <xdr:rowOff>88762</xdr:rowOff>
    </xdr:from>
    <xdr:to>
      <xdr:col>20</xdr:col>
      <xdr:colOff>20768</xdr:colOff>
      <xdr:row>14</xdr:row>
      <xdr:rowOff>90971</xdr:rowOff>
    </xdr:to>
    <xdr:cxnSp macro="">
      <xdr:nvCxnSpPr>
        <xdr:cNvPr id="224" name="コネクタ: カギ線 223">
          <a:extLst>
            <a:ext uri="{FF2B5EF4-FFF2-40B4-BE49-F238E27FC236}">
              <a16:creationId xmlns:a16="http://schemas.microsoft.com/office/drawing/2014/main" id="{0A4BED39-6A05-49AE-9F84-4938A3A2C464}"/>
            </a:ext>
          </a:extLst>
        </xdr:cNvPr>
        <xdr:cNvCxnSpPr>
          <a:stCxn id="211" idx="3"/>
          <a:endCxn id="214" idx="1"/>
        </xdr:cNvCxnSpPr>
      </xdr:nvCxnSpPr>
      <xdr:spPr>
        <a:xfrm flipV="1">
          <a:off x="8213657" y="2755762"/>
          <a:ext cx="243540" cy="220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8</xdr:row>
      <xdr:rowOff>77187</xdr:rowOff>
    </xdr:from>
    <xdr:to>
      <xdr:col>19</xdr:col>
      <xdr:colOff>199050</xdr:colOff>
      <xdr:row>9</xdr:row>
      <xdr:rowOff>66687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75E4D258-96E8-46B4-804E-C15F516E2DFA}"/>
            </a:ext>
          </a:extLst>
        </xdr:cNvPr>
        <xdr:cNvGrpSpPr/>
      </xdr:nvGrpSpPr>
      <xdr:grpSpPr>
        <a:xfrm>
          <a:off x="8033657" y="1628401"/>
          <a:ext cx="180000" cy="186805"/>
          <a:chOff x="6068640" y="3137682"/>
          <a:chExt cx="180000" cy="180000"/>
        </a:xfrm>
      </xdr:grpSpPr>
      <xdr:sp macro="" textlink="">
        <xdr:nvSpPr>
          <xdr:cNvPr id="226" name="楕円 225">
            <a:extLst>
              <a:ext uri="{FF2B5EF4-FFF2-40B4-BE49-F238E27FC236}">
                <a16:creationId xmlns:a16="http://schemas.microsoft.com/office/drawing/2014/main" id="{56118607-A46E-44AE-BAA9-55F6C519F5FC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0" name="テキスト ボックス 229">
            <a:extLst>
              <a:ext uri="{FF2B5EF4-FFF2-40B4-BE49-F238E27FC236}">
                <a16:creationId xmlns:a16="http://schemas.microsoft.com/office/drawing/2014/main" id="{B78B23F8-2AC2-426B-B1F8-428E807938C1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18</xdr:col>
      <xdr:colOff>209549</xdr:colOff>
      <xdr:row>9</xdr:row>
      <xdr:rowOff>66687</xdr:rowOff>
    </xdr:from>
    <xdr:to>
      <xdr:col>19</xdr:col>
      <xdr:colOff>109050</xdr:colOff>
      <xdr:row>10</xdr:row>
      <xdr:rowOff>97500</xdr:rowOff>
    </xdr:to>
    <xdr:cxnSp macro="">
      <xdr:nvCxnSpPr>
        <xdr:cNvPr id="234" name="コネクタ: カギ線 233">
          <a:extLst>
            <a:ext uri="{FF2B5EF4-FFF2-40B4-BE49-F238E27FC236}">
              <a16:creationId xmlns:a16="http://schemas.microsoft.com/office/drawing/2014/main" id="{3CE1568F-C72B-42B2-B301-008311D0FAC7}"/>
            </a:ext>
          </a:extLst>
        </xdr:cNvPr>
        <xdr:cNvCxnSpPr>
          <a:stCxn id="237" idx="3"/>
          <a:endCxn id="230" idx="2"/>
        </xdr:cNvCxnSpPr>
      </xdr:nvCxnSpPr>
      <xdr:spPr>
        <a:xfrm flipV="1">
          <a:off x="7781924" y="1820875"/>
          <a:ext cx="320189" cy="229250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209114</xdr:colOff>
      <xdr:row>6</xdr:row>
      <xdr:rowOff>187914</xdr:rowOff>
    </xdr:from>
    <xdr:to>
      <xdr:col>19</xdr:col>
      <xdr:colOff>109050</xdr:colOff>
      <xdr:row>8</xdr:row>
      <xdr:rowOff>77187</xdr:rowOff>
    </xdr:to>
    <xdr:cxnSp macro="">
      <xdr:nvCxnSpPr>
        <xdr:cNvPr id="238" name="コネクタ: カギ線 237">
          <a:extLst>
            <a:ext uri="{FF2B5EF4-FFF2-40B4-BE49-F238E27FC236}">
              <a16:creationId xmlns:a16="http://schemas.microsoft.com/office/drawing/2014/main" id="{92E985D8-9AEA-49A8-9E7C-99C79F7AD936}"/>
            </a:ext>
          </a:extLst>
        </xdr:cNvPr>
        <xdr:cNvCxnSpPr>
          <a:stCxn id="58" idx="3"/>
          <a:endCxn id="230" idx="0"/>
        </xdr:cNvCxnSpPr>
      </xdr:nvCxnSpPr>
      <xdr:spPr>
        <a:xfrm>
          <a:off x="9110227" y="2854914"/>
          <a:ext cx="323798" cy="270273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20768</xdr:colOff>
      <xdr:row>8</xdr:row>
      <xdr:rowOff>20306</xdr:rowOff>
    </xdr:from>
    <xdr:to>
      <xdr:col>22</xdr:col>
      <xdr:colOff>71002</xdr:colOff>
      <xdr:row>11</xdr:row>
      <xdr:rowOff>22293</xdr:rowOff>
    </xdr:to>
    <xdr:grpSp>
      <xdr:nvGrpSpPr>
        <xdr:cNvPr id="242" name="グループ化 241">
          <a:extLst>
            <a:ext uri="{FF2B5EF4-FFF2-40B4-BE49-F238E27FC236}">
              <a16:creationId xmlns:a16="http://schemas.microsoft.com/office/drawing/2014/main" id="{ABFCADCC-580E-476F-B47B-5AAFE5B81C23}"/>
            </a:ext>
          </a:extLst>
        </xdr:cNvPr>
        <xdr:cNvGrpSpPr/>
      </xdr:nvGrpSpPr>
      <xdr:grpSpPr>
        <a:xfrm>
          <a:off x="8457197" y="1571520"/>
          <a:ext cx="893876" cy="593899"/>
          <a:chOff x="847724" y="1524000"/>
          <a:chExt cx="900000" cy="573487"/>
        </a:xfrm>
      </xdr:grpSpPr>
      <xdr:sp macro="" textlink="">
        <xdr:nvSpPr>
          <xdr:cNvPr id="246" name="テキスト ボックス 245">
            <a:extLst>
              <a:ext uri="{FF2B5EF4-FFF2-40B4-BE49-F238E27FC236}">
                <a16:creationId xmlns:a16="http://schemas.microsoft.com/office/drawing/2014/main" id="{0C6DD70E-79BD-4B42-8E20-805F12AE5B44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D/E</a:t>
            </a:r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レシオ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46">
        <xdr:nvSpPr>
          <xdr:cNvPr id="247" name="テキスト ボックス 246">
            <a:extLst>
              <a:ext uri="{FF2B5EF4-FFF2-40B4-BE49-F238E27FC236}">
                <a16:creationId xmlns:a16="http://schemas.microsoft.com/office/drawing/2014/main" id="{44EEAA64-FC92-45D1-824A-F5AE814D63AD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5884524-1A68-4D37-8922-B57CA19986EA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2.87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199050</xdr:colOff>
      <xdr:row>8</xdr:row>
      <xdr:rowOff>164306</xdr:rowOff>
    </xdr:from>
    <xdr:to>
      <xdr:col>20</xdr:col>
      <xdr:colOff>20768</xdr:colOff>
      <xdr:row>8</xdr:row>
      <xdr:rowOff>167187</xdr:rowOff>
    </xdr:to>
    <xdr:cxnSp macro="">
      <xdr:nvCxnSpPr>
        <xdr:cNvPr id="248" name="コネクタ: カギ線 247">
          <a:extLst>
            <a:ext uri="{FF2B5EF4-FFF2-40B4-BE49-F238E27FC236}">
              <a16:creationId xmlns:a16="http://schemas.microsoft.com/office/drawing/2014/main" id="{3F8BD4ED-491D-4F33-B991-D204164D469E}"/>
            </a:ext>
          </a:extLst>
        </xdr:cNvPr>
        <xdr:cNvCxnSpPr>
          <a:stCxn id="246" idx="1"/>
          <a:endCxn id="226" idx="6"/>
        </xdr:cNvCxnSpPr>
      </xdr:nvCxnSpPr>
      <xdr:spPr>
        <a:xfrm flipH="1">
          <a:off x="8213657" y="1688306"/>
          <a:ext cx="243540" cy="2881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144312</xdr:colOff>
      <xdr:row>39</xdr:row>
      <xdr:rowOff>108902</xdr:rowOff>
    </xdr:from>
    <xdr:to>
      <xdr:col>47</xdr:col>
      <xdr:colOff>204525</xdr:colOff>
      <xdr:row>42</xdr:row>
      <xdr:rowOff>110889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01B818EA-B876-49DF-9CB2-03AE3DFDDFDC}"/>
            </a:ext>
          </a:extLst>
        </xdr:cNvPr>
        <xdr:cNvGrpSpPr/>
      </xdr:nvGrpSpPr>
      <xdr:grpSpPr>
        <a:xfrm>
          <a:off x="19126276" y="7660866"/>
          <a:ext cx="903856" cy="573487"/>
          <a:chOff x="847724" y="1524000"/>
          <a:chExt cx="900000" cy="573487"/>
        </a:xfrm>
      </xdr:grpSpPr>
      <xdr:sp macro="" textlink="">
        <xdr:nvSpPr>
          <xdr:cNvPr id="254" name="テキスト ボックス 253">
            <a:extLst>
              <a:ext uri="{FF2B5EF4-FFF2-40B4-BE49-F238E27FC236}">
                <a16:creationId xmlns:a16="http://schemas.microsoft.com/office/drawing/2014/main" id="{CE448F37-883F-4A82-AE7C-CA0099E52960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配当支払額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21">
        <xdr:nvSpPr>
          <xdr:cNvPr id="256" name="テキスト ボックス 255">
            <a:extLst>
              <a:ext uri="{FF2B5EF4-FFF2-40B4-BE49-F238E27FC236}">
                <a16:creationId xmlns:a16="http://schemas.microsoft.com/office/drawing/2014/main" id="{3C9262DB-4C31-43C3-AC54-DA383BCEB15D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11E89925-1D3F-498F-B642-B414A5F4B71D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61,288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32</xdr:col>
      <xdr:colOff>107848</xdr:colOff>
      <xdr:row>39</xdr:row>
      <xdr:rowOff>104435</xdr:rowOff>
    </xdr:from>
    <xdr:to>
      <xdr:col>34</xdr:col>
      <xdr:colOff>163300</xdr:colOff>
      <xdr:row>42</xdr:row>
      <xdr:rowOff>106422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BF4A63F7-11CD-401F-ADD5-0E08D640F09E}"/>
            </a:ext>
          </a:extLst>
        </xdr:cNvPr>
        <xdr:cNvGrpSpPr/>
      </xdr:nvGrpSpPr>
      <xdr:grpSpPr>
        <a:xfrm>
          <a:off x="13606134" y="7656399"/>
          <a:ext cx="899095" cy="573487"/>
          <a:chOff x="847724" y="1524000"/>
          <a:chExt cx="900000" cy="573487"/>
        </a:xfrm>
      </xdr:grpSpPr>
      <xdr:sp macro="" textlink="">
        <xdr:nvSpPr>
          <xdr:cNvPr id="258" name="テキスト ボックス 257">
            <a:extLst>
              <a:ext uri="{FF2B5EF4-FFF2-40B4-BE49-F238E27FC236}">
                <a16:creationId xmlns:a16="http://schemas.microsoft.com/office/drawing/2014/main" id="{970B5002-6EEE-4637-BCF9-2084B7599EF3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DPS</a:t>
            </a:r>
          </a:p>
        </xdr:txBody>
      </xdr:sp>
      <xdr:sp macro="" textlink="$BB$30">
        <xdr:nvSpPr>
          <xdr:cNvPr id="259" name="テキスト ボックス 258">
            <a:extLst>
              <a:ext uri="{FF2B5EF4-FFF2-40B4-BE49-F238E27FC236}">
                <a16:creationId xmlns:a16="http://schemas.microsoft.com/office/drawing/2014/main" id="{3DD2E1C0-B292-4ED8-87CE-1E93324B35BE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B5D4104-D93B-4CAC-9C55-CAC3A12605F3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48.6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36</xdr:col>
      <xdr:colOff>130795</xdr:colOff>
      <xdr:row>40</xdr:row>
      <xdr:rowOff>59362</xdr:rowOff>
    </xdr:from>
    <xdr:to>
      <xdr:col>45</xdr:col>
      <xdr:colOff>144312</xdr:colOff>
      <xdr:row>40</xdr:row>
      <xdr:rowOff>62402</xdr:rowOff>
    </xdr:to>
    <xdr:cxnSp macro="">
      <xdr:nvCxnSpPr>
        <xdr:cNvPr id="265" name="コネクタ: カギ線 264">
          <a:extLst>
            <a:ext uri="{FF2B5EF4-FFF2-40B4-BE49-F238E27FC236}">
              <a16:creationId xmlns:a16="http://schemas.microsoft.com/office/drawing/2014/main" id="{35580059-1CFE-415E-B418-313652F84994}"/>
            </a:ext>
          </a:extLst>
        </xdr:cNvPr>
        <xdr:cNvCxnSpPr>
          <a:cxnSpLocks/>
          <a:stCxn id="254" idx="1"/>
          <a:endCxn id="332" idx="3"/>
        </xdr:cNvCxnSpPr>
      </xdr:nvCxnSpPr>
      <xdr:spPr>
        <a:xfrm flipH="1" flipV="1">
          <a:off x="15275545" y="7822237"/>
          <a:ext cx="3799705" cy="304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366718</xdr:colOff>
      <xdr:row>18</xdr:row>
      <xdr:rowOff>125861</xdr:rowOff>
    </xdr:from>
    <xdr:to>
      <xdr:col>36</xdr:col>
      <xdr:colOff>130795</xdr:colOff>
      <xdr:row>19</xdr:row>
      <xdr:rowOff>115361</xdr:rowOff>
    </xdr:to>
    <xdr:grpSp>
      <xdr:nvGrpSpPr>
        <xdr:cNvPr id="271" name="グループ化 270">
          <a:extLst>
            <a:ext uri="{FF2B5EF4-FFF2-40B4-BE49-F238E27FC236}">
              <a16:creationId xmlns:a16="http://schemas.microsoft.com/office/drawing/2014/main" id="{7905440D-B6D8-4342-9D45-2E6403E4F16A}"/>
            </a:ext>
          </a:extLst>
        </xdr:cNvPr>
        <xdr:cNvGrpSpPr/>
      </xdr:nvGrpSpPr>
      <xdr:grpSpPr>
        <a:xfrm>
          <a:off x="15130468" y="3650111"/>
          <a:ext cx="185898" cy="186804"/>
          <a:chOff x="6068640" y="3137682"/>
          <a:chExt cx="180000" cy="180000"/>
        </a:xfrm>
      </xdr:grpSpPr>
      <xdr:sp macro="" textlink="">
        <xdr:nvSpPr>
          <xdr:cNvPr id="272" name="楕円 271">
            <a:extLst>
              <a:ext uri="{FF2B5EF4-FFF2-40B4-BE49-F238E27FC236}">
                <a16:creationId xmlns:a16="http://schemas.microsoft.com/office/drawing/2014/main" id="{E066E31E-D8E3-41F2-8DAF-F9873C75FCDE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273" name="テキスト ボックス 272">
            <a:extLst>
              <a:ext uri="{FF2B5EF4-FFF2-40B4-BE49-F238E27FC236}">
                <a16:creationId xmlns:a16="http://schemas.microsoft.com/office/drawing/2014/main" id="{AF245295-C02F-4A51-9E19-618A539D0366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36</xdr:col>
      <xdr:colOff>130795</xdr:colOff>
      <xdr:row>23</xdr:row>
      <xdr:rowOff>79790</xdr:rowOff>
    </xdr:from>
    <xdr:to>
      <xdr:col>47</xdr:col>
      <xdr:colOff>207927</xdr:colOff>
      <xdr:row>53</xdr:row>
      <xdr:rowOff>189789</xdr:rowOff>
    </xdr:to>
    <xdr:cxnSp macro="">
      <xdr:nvCxnSpPr>
        <xdr:cNvPr id="275" name="コネクタ: カギ線 274">
          <a:extLst>
            <a:ext uri="{FF2B5EF4-FFF2-40B4-BE49-F238E27FC236}">
              <a16:creationId xmlns:a16="http://schemas.microsoft.com/office/drawing/2014/main" id="{D7C0D8DA-5D6F-4ADC-9736-6CA8B3C364C6}"/>
            </a:ext>
          </a:extLst>
        </xdr:cNvPr>
        <xdr:cNvCxnSpPr>
          <a:cxnSpLocks/>
          <a:stCxn id="195" idx="3"/>
          <a:endCxn id="304" idx="6"/>
        </xdr:cNvCxnSpPr>
      </xdr:nvCxnSpPr>
      <xdr:spPr>
        <a:xfrm flipH="1" flipV="1">
          <a:off x="15275545" y="4604165"/>
          <a:ext cx="4704695" cy="5824999"/>
        </a:xfrm>
        <a:prstGeom prst="bentConnector3">
          <a:avLst>
            <a:gd name="adj1" fmla="val -9920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107168</xdr:colOff>
      <xdr:row>22</xdr:row>
      <xdr:rowOff>113619</xdr:rowOff>
    </xdr:from>
    <xdr:to>
      <xdr:col>34</xdr:col>
      <xdr:colOff>166020</xdr:colOff>
      <xdr:row>25</xdr:row>
      <xdr:rowOff>115606</xdr:rowOff>
    </xdr:to>
    <xdr:grpSp>
      <xdr:nvGrpSpPr>
        <xdr:cNvPr id="279" name="グループ化 278">
          <a:extLst>
            <a:ext uri="{FF2B5EF4-FFF2-40B4-BE49-F238E27FC236}">
              <a16:creationId xmlns:a16="http://schemas.microsoft.com/office/drawing/2014/main" id="{6EFF3472-713C-4908-AAC2-F5A0A1AB1293}"/>
            </a:ext>
          </a:extLst>
        </xdr:cNvPr>
        <xdr:cNvGrpSpPr/>
      </xdr:nvGrpSpPr>
      <xdr:grpSpPr>
        <a:xfrm>
          <a:off x="13605454" y="4427083"/>
          <a:ext cx="902495" cy="573487"/>
          <a:chOff x="847724" y="1524000"/>
          <a:chExt cx="897285" cy="573487"/>
        </a:xfrm>
      </xdr:grpSpPr>
      <xdr:sp macro="" textlink="">
        <xdr:nvSpPr>
          <xdr:cNvPr id="280" name="テキスト ボックス 279">
            <a:extLst>
              <a:ext uri="{FF2B5EF4-FFF2-40B4-BE49-F238E27FC236}">
                <a16:creationId xmlns:a16="http://schemas.microsoft.com/office/drawing/2014/main" id="{D5776A80-FF5B-41E4-892B-0DC90AE619AA}"/>
              </a:ext>
            </a:extLst>
          </xdr:cNvPr>
          <xdr:cNvSpPr txBox="1"/>
        </xdr:nvSpPr>
        <xdr:spPr>
          <a:xfrm>
            <a:off x="847724" y="1524000"/>
            <a:ext cx="897285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SPS</a:t>
            </a:r>
          </a:p>
        </xdr:txBody>
      </xdr:sp>
      <xdr:sp macro="" textlink="$BB$37">
        <xdr:nvSpPr>
          <xdr:cNvPr id="281" name="テキスト ボックス 280">
            <a:extLst>
              <a:ext uri="{FF2B5EF4-FFF2-40B4-BE49-F238E27FC236}">
                <a16:creationId xmlns:a16="http://schemas.microsoft.com/office/drawing/2014/main" id="{33A39FEA-CDE2-42B9-90F7-A5DB559CFA32}"/>
              </a:ext>
            </a:extLst>
          </xdr:cNvPr>
          <xdr:cNvSpPr txBox="1"/>
        </xdr:nvSpPr>
        <xdr:spPr>
          <a:xfrm>
            <a:off x="847724" y="1809487"/>
            <a:ext cx="897285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F0F3D5B-FBF8-4E48-B341-9E29B4E9DF1D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7,136.4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36</xdr:col>
      <xdr:colOff>130795</xdr:colOff>
      <xdr:row>19</xdr:row>
      <xdr:rowOff>21392</xdr:rowOff>
    </xdr:from>
    <xdr:to>
      <xdr:col>47</xdr:col>
      <xdr:colOff>212689</xdr:colOff>
      <xdr:row>63</xdr:row>
      <xdr:rowOff>189788</xdr:rowOff>
    </xdr:to>
    <xdr:cxnSp macro="">
      <xdr:nvCxnSpPr>
        <xdr:cNvPr id="282" name="コネクタ: カギ線 281">
          <a:extLst>
            <a:ext uri="{FF2B5EF4-FFF2-40B4-BE49-F238E27FC236}">
              <a16:creationId xmlns:a16="http://schemas.microsoft.com/office/drawing/2014/main" id="{E98239AF-E768-482F-859D-6A3C7A2216CB}"/>
            </a:ext>
          </a:extLst>
        </xdr:cNvPr>
        <xdr:cNvCxnSpPr>
          <a:stCxn id="201" idx="3"/>
          <a:endCxn id="273" idx="3"/>
        </xdr:cNvCxnSpPr>
      </xdr:nvCxnSpPr>
      <xdr:spPr>
        <a:xfrm flipH="1" flipV="1">
          <a:off x="15275545" y="3759955"/>
          <a:ext cx="4709457" cy="8574208"/>
        </a:xfrm>
        <a:prstGeom prst="bentConnector3">
          <a:avLst>
            <a:gd name="adj1" fmla="val -15978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107848</xdr:colOff>
      <xdr:row>26</xdr:row>
      <xdr:rowOff>108855</xdr:rowOff>
    </xdr:from>
    <xdr:to>
      <xdr:col>34</xdr:col>
      <xdr:colOff>163300</xdr:colOff>
      <xdr:row>29</xdr:row>
      <xdr:rowOff>110842</xdr:rowOff>
    </xdr:to>
    <xdr:grpSp>
      <xdr:nvGrpSpPr>
        <xdr:cNvPr id="291" name="グループ化 290">
          <a:extLst>
            <a:ext uri="{FF2B5EF4-FFF2-40B4-BE49-F238E27FC236}">
              <a16:creationId xmlns:a16="http://schemas.microsoft.com/office/drawing/2014/main" id="{D03FB97F-4984-41BF-8BE6-1896441FDB8D}"/>
            </a:ext>
          </a:extLst>
        </xdr:cNvPr>
        <xdr:cNvGrpSpPr/>
      </xdr:nvGrpSpPr>
      <xdr:grpSpPr>
        <a:xfrm>
          <a:off x="13606134" y="5184319"/>
          <a:ext cx="899095" cy="573487"/>
          <a:chOff x="847724" y="1524000"/>
          <a:chExt cx="900000" cy="573487"/>
        </a:xfrm>
      </xdr:grpSpPr>
      <xdr:sp macro="" textlink="">
        <xdr:nvSpPr>
          <xdr:cNvPr id="292" name="テキスト ボックス 291">
            <a:extLst>
              <a:ext uri="{FF2B5EF4-FFF2-40B4-BE49-F238E27FC236}">
                <a16:creationId xmlns:a16="http://schemas.microsoft.com/office/drawing/2014/main" id="{5FFA0C42-649D-4F27-8B9F-05FB7AE0C2D2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CFPS</a:t>
            </a:r>
          </a:p>
        </xdr:txBody>
      </xdr:sp>
      <xdr:sp macro="" textlink="$BB$35">
        <xdr:nvSpPr>
          <xdr:cNvPr id="293" name="テキスト ボックス 292">
            <a:extLst>
              <a:ext uri="{FF2B5EF4-FFF2-40B4-BE49-F238E27FC236}">
                <a16:creationId xmlns:a16="http://schemas.microsoft.com/office/drawing/2014/main" id="{BE425FD3-1466-4ABB-BDB0-E59665FB30B8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0D689384-0C4E-4EF4-8BE4-6A95B951425B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1,070.6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45</xdr:col>
      <xdr:colOff>144312</xdr:colOff>
      <xdr:row>26</xdr:row>
      <xdr:rowOff>105516</xdr:rowOff>
    </xdr:from>
    <xdr:to>
      <xdr:col>47</xdr:col>
      <xdr:colOff>204525</xdr:colOff>
      <xdr:row>29</xdr:row>
      <xdr:rowOff>107503</xdr:rowOff>
    </xdr:to>
    <xdr:grpSp>
      <xdr:nvGrpSpPr>
        <xdr:cNvPr id="294" name="グループ化 293">
          <a:extLst>
            <a:ext uri="{FF2B5EF4-FFF2-40B4-BE49-F238E27FC236}">
              <a16:creationId xmlns:a16="http://schemas.microsoft.com/office/drawing/2014/main" id="{22974D22-0490-4BD3-963D-4CA1A8779450}"/>
            </a:ext>
          </a:extLst>
        </xdr:cNvPr>
        <xdr:cNvGrpSpPr/>
      </xdr:nvGrpSpPr>
      <xdr:grpSpPr>
        <a:xfrm>
          <a:off x="19126276" y="5180980"/>
          <a:ext cx="903856" cy="573487"/>
          <a:chOff x="847724" y="1524000"/>
          <a:chExt cx="900000" cy="573487"/>
        </a:xfrm>
      </xdr:grpSpPr>
      <xdr:sp macro="" textlink="">
        <xdr:nvSpPr>
          <xdr:cNvPr id="295" name="テキスト ボックス 294">
            <a:extLst>
              <a:ext uri="{FF2B5EF4-FFF2-40B4-BE49-F238E27FC236}">
                <a16:creationId xmlns:a16="http://schemas.microsoft.com/office/drawing/2014/main" id="{8255058A-D542-474C-9533-DE75150A54EB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営業</a:t>
            </a:r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CF</a:t>
            </a:r>
          </a:p>
        </xdr:txBody>
      </xdr:sp>
      <xdr:sp macro="" textlink="$BB$22">
        <xdr:nvSpPr>
          <xdr:cNvPr id="296" name="テキスト ボックス 295">
            <a:extLst>
              <a:ext uri="{FF2B5EF4-FFF2-40B4-BE49-F238E27FC236}">
                <a16:creationId xmlns:a16="http://schemas.microsoft.com/office/drawing/2014/main" id="{E71D7032-A1B4-453C-97DE-89D23B444AA1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E34BE005-1038-4FA8-A312-623629528AFC}" type="TxLink">
              <a:rPr kumimoji="1" lang="en-US" altLang="en-US" sz="1100" b="0" i="0" u="none" strike="noStrike">
                <a:solidFill>
                  <a:srgbClr val="5B9BD5"/>
                </a:solidFill>
                <a:latin typeface="Meiryo UI"/>
                <a:ea typeface="Meiryo UI"/>
              </a:rPr>
              <a:pPr/>
              <a:t>1,350,150</a:t>
            </a:fld>
            <a:endParaRPr kumimoji="1" lang="en-US" altLang="en-US" sz="1100"/>
          </a:p>
        </xdr:txBody>
      </xdr:sp>
    </xdr:grpSp>
    <xdr:clientData/>
  </xdr:twoCellAnchor>
  <xdr:twoCellAnchor>
    <xdr:from>
      <xdr:col>36</xdr:col>
      <xdr:colOff>130795</xdr:colOff>
      <xdr:row>27</xdr:row>
      <xdr:rowOff>59016</xdr:rowOff>
    </xdr:from>
    <xdr:to>
      <xdr:col>45</xdr:col>
      <xdr:colOff>144312</xdr:colOff>
      <xdr:row>27</xdr:row>
      <xdr:rowOff>59379</xdr:rowOff>
    </xdr:to>
    <xdr:cxnSp macro="">
      <xdr:nvCxnSpPr>
        <xdr:cNvPr id="303" name="コネクタ: カギ線 302">
          <a:extLst>
            <a:ext uri="{FF2B5EF4-FFF2-40B4-BE49-F238E27FC236}">
              <a16:creationId xmlns:a16="http://schemas.microsoft.com/office/drawing/2014/main" id="{87BA8DE8-F97B-4384-9A18-28D6DAD5D036}"/>
            </a:ext>
          </a:extLst>
        </xdr:cNvPr>
        <xdr:cNvCxnSpPr>
          <a:cxnSpLocks/>
          <a:stCxn id="295" idx="1"/>
          <a:endCxn id="320" idx="3"/>
        </xdr:cNvCxnSpPr>
      </xdr:nvCxnSpPr>
      <xdr:spPr>
        <a:xfrm flipH="1">
          <a:off x="15275545" y="5345391"/>
          <a:ext cx="3799705" cy="36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6813</xdr:colOff>
      <xdr:row>26</xdr:row>
      <xdr:rowOff>108855</xdr:rowOff>
    </xdr:from>
    <xdr:to>
      <xdr:col>29</xdr:col>
      <xdr:colOff>59088</xdr:colOff>
      <xdr:row>29</xdr:row>
      <xdr:rowOff>110842</xdr:rowOff>
    </xdr:to>
    <xdr:grpSp>
      <xdr:nvGrpSpPr>
        <xdr:cNvPr id="313" name="グループ化 312">
          <a:extLst>
            <a:ext uri="{FF2B5EF4-FFF2-40B4-BE49-F238E27FC236}">
              <a16:creationId xmlns:a16="http://schemas.microsoft.com/office/drawing/2014/main" id="{6D4478C8-9B11-4F10-991E-5362A3F6B44D}"/>
            </a:ext>
          </a:extLst>
        </xdr:cNvPr>
        <xdr:cNvGrpSpPr/>
      </xdr:nvGrpSpPr>
      <xdr:grpSpPr>
        <a:xfrm>
          <a:off x="11395992" y="5184319"/>
          <a:ext cx="895917" cy="573487"/>
          <a:chOff x="847724" y="1524000"/>
          <a:chExt cx="900000" cy="573487"/>
        </a:xfrm>
      </xdr:grpSpPr>
      <xdr:sp macro="" textlink="">
        <xdr:nvSpPr>
          <xdr:cNvPr id="314" name="テキスト ボックス 313">
            <a:extLst>
              <a:ext uri="{FF2B5EF4-FFF2-40B4-BE49-F238E27FC236}">
                <a16:creationId xmlns:a16="http://schemas.microsoft.com/office/drawing/2014/main" id="{BDA2E774-E1BF-4C5E-9C9C-68ACBF0F81B0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PCFR</a:t>
            </a:r>
          </a:p>
        </xdr:txBody>
      </xdr:sp>
      <xdr:sp macro="" textlink="$BB$36">
        <xdr:nvSpPr>
          <xdr:cNvPr id="315" name="テキスト ボックス 314">
            <a:extLst>
              <a:ext uri="{FF2B5EF4-FFF2-40B4-BE49-F238E27FC236}">
                <a16:creationId xmlns:a16="http://schemas.microsoft.com/office/drawing/2014/main" id="{53545A6E-1B22-44E3-9F70-E945CF29FCA0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FDDD68E-2E46-4E56-A008-CFC0F4ED2768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10.2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168531</xdr:colOff>
      <xdr:row>35</xdr:row>
      <xdr:rowOff>83573</xdr:rowOff>
    </xdr:from>
    <xdr:to>
      <xdr:col>30</xdr:col>
      <xdr:colOff>349893</xdr:colOff>
      <xdr:row>36</xdr:row>
      <xdr:rowOff>73073</xdr:rowOff>
    </xdr:to>
    <xdr:grpSp>
      <xdr:nvGrpSpPr>
        <xdr:cNvPr id="318" name="グループ化 317">
          <a:extLst>
            <a:ext uri="{FF2B5EF4-FFF2-40B4-BE49-F238E27FC236}">
              <a16:creationId xmlns:a16="http://schemas.microsoft.com/office/drawing/2014/main" id="{B1625C15-2BB2-4459-93BD-FE4A80274B87}"/>
            </a:ext>
          </a:extLst>
        </xdr:cNvPr>
        <xdr:cNvGrpSpPr/>
      </xdr:nvGrpSpPr>
      <xdr:grpSpPr>
        <a:xfrm>
          <a:off x="12823174" y="6873537"/>
          <a:ext cx="181362" cy="180000"/>
          <a:chOff x="6068640" y="3137682"/>
          <a:chExt cx="180000" cy="180000"/>
        </a:xfrm>
      </xdr:grpSpPr>
      <xdr:sp macro="" textlink="">
        <xdr:nvSpPr>
          <xdr:cNvPr id="319" name="楕円 318">
            <a:extLst>
              <a:ext uri="{FF2B5EF4-FFF2-40B4-BE49-F238E27FC236}">
                <a16:creationId xmlns:a16="http://schemas.microsoft.com/office/drawing/2014/main" id="{839FECD2-ECE1-49A3-877A-6781477DA8D9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21" name="テキスト ボックス 320">
            <a:extLst>
              <a:ext uri="{FF2B5EF4-FFF2-40B4-BE49-F238E27FC236}">
                <a16:creationId xmlns:a16="http://schemas.microsoft.com/office/drawing/2014/main" id="{D7239BC7-4807-4B8B-BABC-0AAE7EF9D3F8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59088</xdr:colOff>
      <xdr:row>27</xdr:row>
      <xdr:rowOff>62218</xdr:rowOff>
    </xdr:from>
    <xdr:to>
      <xdr:col>30</xdr:col>
      <xdr:colOff>168532</xdr:colOff>
      <xdr:row>27</xdr:row>
      <xdr:rowOff>62355</xdr:rowOff>
    </xdr:to>
    <xdr:cxnSp macro="">
      <xdr:nvCxnSpPr>
        <xdr:cNvPr id="322" name="コネクタ: カギ線 321">
          <a:extLst>
            <a:ext uri="{FF2B5EF4-FFF2-40B4-BE49-F238E27FC236}">
              <a16:creationId xmlns:a16="http://schemas.microsoft.com/office/drawing/2014/main" id="{CB9028BF-020B-4B51-A2AF-2AAFB4A7467C}"/>
            </a:ext>
          </a:extLst>
        </xdr:cNvPr>
        <xdr:cNvCxnSpPr>
          <a:stCxn id="337" idx="1"/>
          <a:endCxn id="314" idx="3"/>
        </xdr:cNvCxnSpPr>
      </xdr:nvCxnSpPr>
      <xdr:spPr>
        <a:xfrm flipH="1">
          <a:off x="12259026" y="5348593"/>
          <a:ext cx="530131" cy="13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168532</xdr:colOff>
      <xdr:row>26</xdr:row>
      <xdr:rowOff>162718</xdr:rowOff>
    </xdr:from>
    <xdr:to>
      <xdr:col>30</xdr:col>
      <xdr:colOff>349892</xdr:colOff>
      <xdr:row>27</xdr:row>
      <xdr:rowOff>152218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A02822CF-CD1A-462B-B386-3F0B93AB69DA}"/>
            </a:ext>
          </a:extLst>
        </xdr:cNvPr>
        <xdr:cNvGrpSpPr/>
      </xdr:nvGrpSpPr>
      <xdr:grpSpPr>
        <a:xfrm>
          <a:off x="12823175" y="5238182"/>
          <a:ext cx="181360" cy="180000"/>
          <a:chOff x="6068640" y="3137682"/>
          <a:chExt cx="180000" cy="180000"/>
        </a:xfrm>
      </xdr:grpSpPr>
      <xdr:sp macro="" textlink="">
        <xdr:nvSpPr>
          <xdr:cNvPr id="334" name="楕円 333">
            <a:extLst>
              <a:ext uri="{FF2B5EF4-FFF2-40B4-BE49-F238E27FC236}">
                <a16:creationId xmlns:a16="http://schemas.microsoft.com/office/drawing/2014/main" id="{A9C5872E-734E-47CE-8A78-A1802547D815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37" name="テキスト ボックス 336">
            <a:extLst>
              <a:ext uri="{FF2B5EF4-FFF2-40B4-BE49-F238E27FC236}">
                <a16:creationId xmlns:a16="http://schemas.microsoft.com/office/drawing/2014/main" id="{546FC34A-E864-4DB0-9CAE-DAB5CFF44548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27</xdr:col>
      <xdr:colOff>10214</xdr:colOff>
      <xdr:row>39</xdr:row>
      <xdr:rowOff>104435</xdr:rowOff>
    </xdr:from>
    <xdr:to>
      <xdr:col>29</xdr:col>
      <xdr:colOff>62489</xdr:colOff>
      <xdr:row>42</xdr:row>
      <xdr:rowOff>106422</xdr:rowOff>
    </xdr:to>
    <xdr:grpSp>
      <xdr:nvGrpSpPr>
        <xdr:cNvPr id="340" name="グループ化 339">
          <a:extLst>
            <a:ext uri="{FF2B5EF4-FFF2-40B4-BE49-F238E27FC236}">
              <a16:creationId xmlns:a16="http://schemas.microsoft.com/office/drawing/2014/main" id="{0A071911-5D8D-491B-BCE2-7D10D4F34448}"/>
            </a:ext>
          </a:extLst>
        </xdr:cNvPr>
        <xdr:cNvGrpSpPr/>
      </xdr:nvGrpSpPr>
      <xdr:grpSpPr>
        <a:xfrm>
          <a:off x="11399393" y="7656399"/>
          <a:ext cx="895917" cy="573487"/>
          <a:chOff x="847724" y="1524000"/>
          <a:chExt cx="900000" cy="573487"/>
        </a:xfrm>
      </xdr:grpSpPr>
      <xdr:sp macro="" textlink="">
        <xdr:nvSpPr>
          <xdr:cNvPr id="341" name="テキスト ボックス 340">
            <a:extLst>
              <a:ext uri="{FF2B5EF4-FFF2-40B4-BE49-F238E27FC236}">
                <a16:creationId xmlns:a16="http://schemas.microsoft.com/office/drawing/2014/main" id="{F04250AC-1E25-4EAF-9A10-ED79DFF505FB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配当利回り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31">
        <xdr:nvSpPr>
          <xdr:cNvPr id="343" name="テキスト ボックス 342">
            <a:extLst>
              <a:ext uri="{FF2B5EF4-FFF2-40B4-BE49-F238E27FC236}">
                <a16:creationId xmlns:a16="http://schemas.microsoft.com/office/drawing/2014/main" id="{7E156BFC-A913-4E33-8AC4-B80C7A9C5785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51FA1E1F-A698-43F5-B1D7-888AE08FDFEE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0.45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29</xdr:col>
      <xdr:colOff>62489</xdr:colOff>
      <xdr:row>40</xdr:row>
      <xdr:rowOff>57797</xdr:rowOff>
    </xdr:from>
    <xdr:to>
      <xdr:col>30</xdr:col>
      <xdr:colOff>168532</xdr:colOff>
      <xdr:row>40</xdr:row>
      <xdr:rowOff>57935</xdr:rowOff>
    </xdr:to>
    <xdr:cxnSp macro="">
      <xdr:nvCxnSpPr>
        <xdr:cNvPr id="344" name="コネクタ: カギ線 343">
          <a:extLst>
            <a:ext uri="{FF2B5EF4-FFF2-40B4-BE49-F238E27FC236}">
              <a16:creationId xmlns:a16="http://schemas.microsoft.com/office/drawing/2014/main" id="{28991684-3473-4BBC-BF7B-D92BFCAC2A68}"/>
            </a:ext>
          </a:extLst>
        </xdr:cNvPr>
        <xdr:cNvCxnSpPr>
          <a:stCxn id="354" idx="1"/>
          <a:endCxn id="341" idx="3"/>
        </xdr:cNvCxnSpPr>
      </xdr:nvCxnSpPr>
      <xdr:spPr>
        <a:xfrm flipH="1">
          <a:off x="12262427" y="7820672"/>
          <a:ext cx="526730" cy="13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12229</xdr:colOff>
      <xdr:row>18</xdr:row>
      <xdr:rowOff>66703</xdr:rowOff>
    </xdr:from>
    <xdr:to>
      <xdr:col>25</xdr:col>
      <xdr:colOff>64504</xdr:colOff>
      <xdr:row>21</xdr:row>
      <xdr:rowOff>68690</xdr:rowOff>
    </xdr:to>
    <xdr:grpSp>
      <xdr:nvGrpSpPr>
        <xdr:cNvPr id="349" name="グループ化 348">
          <a:extLst>
            <a:ext uri="{FF2B5EF4-FFF2-40B4-BE49-F238E27FC236}">
              <a16:creationId xmlns:a16="http://schemas.microsoft.com/office/drawing/2014/main" id="{F06ACB3A-FA1F-45AC-8EA7-EDAD707EF659}"/>
            </a:ext>
          </a:extLst>
        </xdr:cNvPr>
        <xdr:cNvGrpSpPr/>
      </xdr:nvGrpSpPr>
      <xdr:grpSpPr>
        <a:xfrm>
          <a:off x="9714122" y="3590953"/>
          <a:ext cx="895918" cy="593898"/>
          <a:chOff x="847724" y="1524000"/>
          <a:chExt cx="900000" cy="573487"/>
        </a:xfrm>
      </xdr:grpSpPr>
      <xdr:sp macro="" textlink="">
        <xdr:nvSpPr>
          <xdr:cNvPr id="350" name="テキスト ボックス 349">
            <a:extLst>
              <a:ext uri="{FF2B5EF4-FFF2-40B4-BE49-F238E27FC236}">
                <a16:creationId xmlns:a16="http://schemas.microsoft.com/office/drawing/2014/main" id="{ED3F8A94-2D7E-4473-950B-AA8D24FA4360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PBR</a:t>
            </a:r>
          </a:p>
        </xdr:txBody>
      </xdr:sp>
      <xdr:sp macro="" textlink="$BB$40">
        <xdr:nvSpPr>
          <xdr:cNvPr id="351" name="テキスト ボックス 350">
            <a:extLst>
              <a:ext uri="{FF2B5EF4-FFF2-40B4-BE49-F238E27FC236}">
                <a16:creationId xmlns:a16="http://schemas.microsoft.com/office/drawing/2014/main" id="{E1D8E855-D1D6-4D33-9963-F8A8E285E018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311EEF50-E6B2-4D21-AF02-BC0B7BFB3A17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2.45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168532</xdr:colOff>
      <xdr:row>39</xdr:row>
      <xdr:rowOff>158297</xdr:rowOff>
    </xdr:from>
    <xdr:to>
      <xdr:col>30</xdr:col>
      <xdr:colOff>349892</xdr:colOff>
      <xdr:row>40</xdr:row>
      <xdr:rowOff>147797</xdr:rowOff>
    </xdr:to>
    <xdr:grpSp>
      <xdr:nvGrpSpPr>
        <xdr:cNvPr id="352" name="グループ化 351">
          <a:extLst>
            <a:ext uri="{FF2B5EF4-FFF2-40B4-BE49-F238E27FC236}">
              <a16:creationId xmlns:a16="http://schemas.microsoft.com/office/drawing/2014/main" id="{79761CC9-66A2-44AE-B8FD-A1E6357A46F8}"/>
            </a:ext>
          </a:extLst>
        </xdr:cNvPr>
        <xdr:cNvGrpSpPr/>
      </xdr:nvGrpSpPr>
      <xdr:grpSpPr>
        <a:xfrm>
          <a:off x="12823175" y="7710261"/>
          <a:ext cx="181360" cy="180000"/>
          <a:chOff x="6068640" y="3137682"/>
          <a:chExt cx="180000" cy="180000"/>
        </a:xfrm>
      </xdr:grpSpPr>
      <xdr:sp macro="" textlink="">
        <xdr:nvSpPr>
          <xdr:cNvPr id="353" name="楕円 352">
            <a:extLst>
              <a:ext uri="{FF2B5EF4-FFF2-40B4-BE49-F238E27FC236}">
                <a16:creationId xmlns:a16="http://schemas.microsoft.com/office/drawing/2014/main" id="{D77DCAD4-7291-446F-A61A-EF1D97B0EE1F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54" name="テキスト ボックス 353">
            <a:extLst>
              <a:ext uri="{FF2B5EF4-FFF2-40B4-BE49-F238E27FC236}">
                <a16:creationId xmlns:a16="http://schemas.microsoft.com/office/drawing/2014/main" id="{E24A084F-4B3E-4E16-AC22-30983D3FF6C1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26</xdr:col>
      <xdr:colOff>412305</xdr:colOff>
      <xdr:row>22</xdr:row>
      <xdr:rowOff>113619</xdr:rowOff>
    </xdr:from>
    <xdr:to>
      <xdr:col>29</xdr:col>
      <xdr:colOff>42759</xdr:colOff>
      <xdr:row>25</xdr:row>
      <xdr:rowOff>115606</xdr:rowOff>
    </xdr:to>
    <xdr:grpSp>
      <xdr:nvGrpSpPr>
        <xdr:cNvPr id="359" name="グループ化 358">
          <a:extLst>
            <a:ext uri="{FF2B5EF4-FFF2-40B4-BE49-F238E27FC236}">
              <a16:creationId xmlns:a16="http://schemas.microsoft.com/office/drawing/2014/main" id="{A5C42B79-F402-4744-9BEF-9E977A0D3A13}"/>
            </a:ext>
          </a:extLst>
        </xdr:cNvPr>
        <xdr:cNvGrpSpPr/>
      </xdr:nvGrpSpPr>
      <xdr:grpSpPr>
        <a:xfrm>
          <a:off x="11379662" y="4427083"/>
          <a:ext cx="895918" cy="573487"/>
          <a:chOff x="847724" y="1524000"/>
          <a:chExt cx="900000" cy="573487"/>
        </a:xfrm>
      </xdr:grpSpPr>
      <xdr:sp macro="" textlink="">
        <xdr:nvSpPr>
          <xdr:cNvPr id="360" name="テキスト ボックス 359">
            <a:extLst>
              <a:ext uri="{FF2B5EF4-FFF2-40B4-BE49-F238E27FC236}">
                <a16:creationId xmlns:a16="http://schemas.microsoft.com/office/drawing/2014/main" id="{26FFD4C6-846D-4A31-A591-CD818E6EE3F5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PSR</a:t>
            </a:r>
          </a:p>
        </xdr:txBody>
      </xdr:sp>
      <xdr:sp macro="" textlink="$BB$38">
        <xdr:nvSpPr>
          <xdr:cNvPr id="361" name="テキスト ボックス 360">
            <a:extLst>
              <a:ext uri="{FF2B5EF4-FFF2-40B4-BE49-F238E27FC236}">
                <a16:creationId xmlns:a16="http://schemas.microsoft.com/office/drawing/2014/main" id="{B04D0A07-41FA-4970-9161-C7F4656F6602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FD92B16-354F-48CB-89AC-1D0FC5BE421D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1.5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168532</xdr:colOff>
      <xdr:row>18</xdr:row>
      <xdr:rowOff>125861</xdr:rowOff>
    </xdr:from>
    <xdr:to>
      <xdr:col>30</xdr:col>
      <xdr:colOff>349892</xdr:colOff>
      <xdr:row>19</xdr:row>
      <xdr:rowOff>115361</xdr:rowOff>
    </xdr:to>
    <xdr:grpSp>
      <xdr:nvGrpSpPr>
        <xdr:cNvPr id="362" name="グループ化 361">
          <a:extLst>
            <a:ext uri="{FF2B5EF4-FFF2-40B4-BE49-F238E27FC236}">
              <a16:creationId xmlns:a16="http://schemas.microsoft.com/office/drawing/2014/main" id="{B02BAB54-4CB2-417A-8443-D889E9675CE4}"/>
            </a:ext>
          </a:extLst>
        </xdr:cNvPr>
        <xdr:cNvGrpSpPr/>
      </xdr:nvGrpSpPr>
      <xdr:grpSpPr>
        <a:xfrm>
          <a:off x="12823175" y="3650111"/>
          <a:ext cx="181360" cy="186804"/>
          <a:chOff x="6068640" y="3137682"/>
          <a:chExt cx="180000" cy="180000"/>
        </a:xfrm>
      </xdr:grpSpPr>
      <xdr:sp macro="" textlink="">
        <xdr:nvSpPr>
          <xdr:cNvPr id="363" name="楕円 362">
            <a:extLst>
              <a:ext uri="{FF2B5EF4-FFF2-40B4-BE49-F238E27FC236}">
                <a16:creationId xmlns:a16="http://schemas.microsoft.com/office/drawing/2014/main" id="{0A33C8BC-82A7-4CBB-8205-1884804750EE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64" name="テキスト ボックス 363">
            <a:extLst>
              <a:ext uri="{FF2B5EF4-FFF2-40B4-BE49-F238E27FC236}">
                <a16:creationId xmlns:a16="http://schemas.microsoft.com/office/drawing/2014/main" id="{94B39F69-698D-41B5-985A-E5820B6FC99B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25</xdr:col>
      <xdr:colOff>64504</xdr:colOff>
      <xdr:row>19</xdr:row>
      <xdr:rowOff>18245</xdr:rowOff>
    </xdr:from>
    <xdr:to>
      <xdr:col>30</xdr:col>
      <xdr:colOff>168532</xdr:colOff>
      <xdr:row>19</xdr:row>
      <xdr:rowOff>21392</xdr:rowOff>
    </xdr:to>
    <xdr:cxnSp macro="">
      <xdr:nvCxnSpPr>
        <xdr:cNvPr id="367" name="コネクタ: カギ線 366">
          <a:extLst>
            <a:ext uri="{FF2B5EF4-FFF2-40B4-BE49-F238E27FC236}">
              <a16:creationId xmlns:a16="http://schemas.microsoft.com/office/drawing/2014/main" id="{528880F7-33FA-41FD-888C-1F10AC26A3A8}"/>
            </a:ext>
          </a:extLst>
        </xdr:cNvPr>
        <xdr:cNvCxnSpPr>
          <a:stCxn id="364" idx="1"/>
          <a:endCxn id="350" idx="3"/>
        </xdr:cNvCxnSpPr>
      </xdr:nvCxnSpPr>
      <xdr:spPr>
        <a:xfrm flipH="1" flipV="1">
          <a:off x="10581692" y="3756808"/>
          <a:ext cx="2628153" cy="314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40115</xdr:colOff>
      <xdr:row>13</xdr:row>
      <xdr:rowOff>173398</xdr:rowOff>
    </xdr:from>
    <xdr:to>
      <xdr:col>36</xdr:col>
      <xdr:colOff>40115</xdr:colOff>
      <xdr:row>18</xdr:row>
      <xdr:rowOff>125861</xdr:rowOff>
    </xdr:to>
    <xdr:cxnSp macro="">
      <xdr:nvCxnSpPr>
        <xdr:cNvPr id="372" name="コネクタ: カギ線 371">
          <a:extLst>
            <a:ext uri="{FF2B5EF4-FFF2-40B4-BE49-F238E27FC236}">
              <a16:creationId xmlns:a16="http://schemas.microsoft.com/office/drawing/2014/main" id="{ECE424E9-2E1C-4FE8-892C-0AF9B84290C9}"/>
            </a:ext>
          </a:extLst>
        </xdr:cNvPr>
        <xdr:cNvCxnSpPr>
          <a:cxnSpLocks/>
          <a:stCxn id="273" idx="0"/>
          <a:endCxn id="309" idx="2"/>
        </xdr:cNvCxnSpPr>
      </xdr:nvCxnSpPr>
      <xdr:spPr>
        <a:xfrm flipV="1">
          <a:off x="15184865" y="2721336"/>
          <a:ext cx="0" cy="94465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412710</xdr:colOff>
      <xdr:row>13</xdr:row>
      <xdr:rowOff>117399</xdr:rowOff>
    </xdr:from>
    <xdr:to>
      <xdr:col>29</xdr:col>
      <xdr:colOff>230355</xdr:colOff>
      <xdr:row>14</xdr:row>
      <xdr:rowOff>42382</xdr:rowOff>
    </xdr:to>
    <xdr:cxnSp macro="">
      <xdr:nvCxnSpPr>
        <xdr:cNvPr id="409" name="コネクタ: カギ線 408">
          <a:extLst>
            <a:ext uri="{FF2B5EF4-FFF2-40B4-BE49-F238E27FC236}">
              <a16:creationId xmlns:a16="http://schemas.microsoft.com/office/drawing/2014/main" id="{FCD98205-6F80-4914-896D-2A9B784E23D3}"/>
            </a:ext>
          </a:extLst>
        </xdr:cNvPr>
        <xdr:cNvCxnSpPr>
          <a:stCxn id="316" idx="4"/>
          <a:endCxn id="311" idx="1"/>
        </xdr:cNvCxnSpPr>
      </xdr:nvCxnSpPr>
      <xdr:spPr>
        <a:xfrm rot="16200000" flipH="1">
          <a:off x="12039073" y="2397537"/>
          <a:ext cx="123420" cy="659020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412710</xdr:colOff>
      <xdr:row>11</xdr:row>
      <xdr:rowOff>128064</xdr:rowOff>
    </xdr:from>
    <xdr:to>
      <xdr:col>35</xdr:col>
      <xdr:colOff>14655</xdr:colOff>
      <xdr:row>12</xdr:row>
      <xdr:rowOff>127900</xdr:rowOff>
    </xdr:to>
    <xdr:cxnSp macro="">
      <xdr:nvCxnSpPr>
        <xdr:cNvPr id="412" name="コネクタ: カギ線 411">
          <a:extLst>
            <a:ext uri="{FF2B5EF4-FFF2-40B4-BE49-F238E27FC236}">
              <a16:creationId xmlns:a16="http://schemas.microsoft.com/office/drawing/2014/main" id="{2785AB26-C902-42D4-AA3C-33592B35D047}"/>
            </a:ext>
          </a:extLst>
        </xdr:cNvPr>
        <xdr:cNvCxnSpPr>
          <a:stCxn id="316" idx="0"/>
          <a:endCxn id="308" idx="1"/>
        </xdr:cNvCxnSpPr>
      </xdr:nvCxnSpPr>
      <xdr:spPr>
        <a:xfrm rot="5400000" flipH="1" flipV="1">
          <a:off x="13155859" y="894541"/>
          <a:ext cx="198273" cy="2967445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349893</xdr:colOff>
      <xdr:row>35</xdr:row>
      <xdr:rowOff>173573</xdr:rowOff>
    </xdr:from>
    <xdr:to>
      <xdr:col>32</xdr:col>
      <xdr:colOff>107849</xdr:colOff>
      <xdr:row>35</xdr:row>
      <xdr:rowOff>173713</xdr:rowOff>
    </xdr:to>
    <xdr:cxnSp macro="">
      <xdr:nvCxnSpPr>
        <xdr:cNvPr id="496" name="コネクタ: カギ線 495">
          <a:extLst>
            <a:ext uri="{FF2B5EF4-FFF2-40B4-BE49-F238E27FC236}">
              <a16:creationId xmlns:a16="http://schemas.microsoft.com/office/drawing/2014/main" id="{955135A4-5359-49B5-9DD1-B2E9ABF598C0}"/>
            </a:ext>
          </a:extLst>
        </xdr:cNvPr>
        <xdr:cNvCxnSpPr>
          <a:stCxn id="321" idx="3"/>
          <a:endCxn id="163" idx="1"/>
        </xdr:cNvCxnSpPr>
      </xdr:nvCxnSpPr>
      <xdr:spPr>
        <a:xfrm>
          <a:off x="12970518" y="6983948"/>
          <a:ext cx="599331" cy="14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163298</xdr:colOff>
      <xdr:row>35</xdr:row>
      <xdr:rowOff>170968</xdr:rowOff>
    </xdr:from>
    <xdr:to>
      <xdr:col>35</xdr:col>
      <xdr:colOff>366718</xdr:colOff>
      <xdr:row>35</xdr:row>
      <xdr:rowOff>173713</xdr:rowOff>
    </xdr:to>
    <xdr:cxnSp macro="">
      <xdr:nvCxnSpPr>
        <xdr:cNvPr id="506" name="コネクタ: カギ線 505">
          <a:extLst>
            <a:ext uri="{FF2B5EF4-FFF2-40B4-BE49-F238E27FC236}">
              <a16:creationId xmlns:a16="http://schemas.microsoft.com/office/drawing/2014/main" id="{35DB0043-C22B-44AC-A81C-BDC9BA665613}"/>
            </a:ext>
          </a:extLst>
        </xdr:cNvPr>
        <xdr:cNvCxnSpPr>
          <a:stCxn id="348" idx="1"/>
          <a:endCxn id="163" idx="3"/>
        </xdr:cNvCxnSpPr>
      </xdr:nvCxnSpPr>
      <xdr:spPr>
        <a:xfrm flipH="1">
          <a:off x="14466673" y="6981343"/>
          <a:ext cx="624108" cy="2745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130795</xdr:colOff>
      <xdr:row>35</xdr:row>
      <xdr:rowOff>170968</xdr:rowOff>
    </xdr:from>
    <xdr:to>
      <xdr:col>47</xdr:col>
      <xdr:colOff>212689</xdr:colOff>
      <xdr:row>48</xdr:row>
      <xdr:rowOff>180998</xdr:rowOff>
    </xdr:to>
    <xdr:cxnSp macro="">
      <xdr:nvCxnSpPr>
        <xdr:cNvPr id="523" name="コネクタ: カギ線 522">
          <a:extLst>
            <a:ext uri="{FF2B5EF4-FFF2-40B4-BE49-F238E27FC236}">
              <a16:creationId xmlns:a16="http://schemas.microsoft.com/office/drawing/2014/main" id="{27A41099-BBF6-4CE1-A8BA-CEF433CBB02F}"/>
            </a:ext>
          </a:extLst>
        </xdr:cNvPr>
        <xdr:cNvCxnSpPr>
          <a:stCxn id="228" idx="3"/>
          <a:endCxn id="348" idx="3"/>
        </xdr:cNvCxnSpPr>
      </xdr:nvCxnSpPr>
      <xdr:spPr>
        <a:xfrm flipH="1" flipV="1">
          <a:off x="15275545" y="6981343"/>
          <a:ext cx="4709457" cy="2486530"/>
        </a:xfrm>
        <a:prstGeom prst="bentConnector3">
          <a:avLst>
            <a:gd name="adj1" fmla="val -3506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259212</xdr:colOff>
      <xdr:row>16</xdr:row>
      <xdr:rowOff>97965</xdr:rowOff>
    </xdr:from>
    <xdr:to>
      <xdr:col>30</xdr:col>
      <xdr:colOff>259212</xdr:colOff>
      <xdr:row>18</xdr:row>
      <xdr:rowOff>125861</xdr:rowOff>
    </xdr:to>
    <xdr:cxnSp macro="">
      <xdr:nvCxnSpPr>
        <xdr:cNvPr id="560" name="コネクタ: カギ線 559">
          <a:extLst>
            <a:ext uri="{FF2B5EF4-FFF2-40B4-BE49-F238E27FC236}">
              <a16:creationId xmlns:a16="http://schemas.microsoft.com/office/drawing/2014/main" id="{5AFA4916-96A0-4744-9299-8184C0DEEEBA}"/>
            </a:ext>
          </a:extLst>
        </xdr:cNvPr>
        <xdr:cNvCxnSpPr>
          <a:cxnSpLocks/>
        </xdr:cNvCxnSpPr>
      </xdr:nvCxnSpPr>
      <xdr:spPr>
        <a:xfrm flipV="1">
          <a:off x="12879837" y="3241215"/>
          <a:ext cx="0" cy="424771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349892</xdr:colOff>
      <xdr:row>23</xdr:row>
      <xdr:rowOff>66978</xdr:rowOff>
    </xdr:from>
    <xdr:to>
      <xdr:col>32</xdr:col>
      <xdr:colOff>107168</xdr:colOff>
      <xdr:row>23</xdr:row>
      <xdr:rowOff>67119</xdr:rowOff>
    </xdr:to>
    <xdr:cxnSp macro="">
      <xdr:nvCxnSpPr>
        <xdr:cNvPr id="563" name="コネクタ: カギ線 562">
          <a:extLst>
            <a:ext uri="{FF2B5EF4-FFF2-40B4-BE49-F238E27FC236}">
              <a16:creationId xmlns:a16="http://schemas.microsoft.com/office/drawing/2014/main" id="{A63FC93A-10F6-426C-86DA-D2C0927DBE4C}"/>
            </a:ext>
          </a:extLst>
        </xdr:cNvPr>
        <xdr:cNvCxnSpPr>
          <a:cxnSpLocks/>
          <a:stCxn id="251" idx="3"/>
          <a:endCxn id="280" idx="1"/>
        </xdr:cNvCxnSpPr>
      </xdr:nvCxnSpPr>
      <xdr:spPr>
        <a:xfrm>
          <a:off x="12970517" y="4591353"/>
          <a:ext cx="598651" cy="141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42759</xdr:colOff>
      <xdr:row>23</xdr:row>
      <xdr:rowOff>66978</xdr:rowOff>
    </xdr:from>
    <xdr:to>
      <xdr:col>30</xdr:col>
      <xdr:colOff>168532</xdr:colOff>
      <xdr:row>23</xdr:row>
      <xdr:rowOff>67119</xdr:rowOff>
    </xdr:to>
    <xdr:cxnSp macro="">
      <xdr:nvCxnSpPr>
        <xdr:cNvPr id="601" name="コネクタ: カギ線 600">
          <a:extLst>
            <a:ext uri="{FF2B5EF4-FFF2-40B4-BE49-F238E27FC236}">
              <a16:creationId xmlns:a16="http://schemas.microsoft.com/office/drawing/2014/main" id="{D0EF60C4-CEF0-44FB-96B3-19D79C75E3B7}"/>
            </a:ext>
          </a:extLst>
        </xdr:cNvPr>
        <xdr:cNvCxnSpPr>
          <a:cxnSpLocks/>
          <a:stCxn id="360" idx="3"/>
          <a:endCxn id="251" idx="1"/>
        </xdr:cNvCxnSpPr>
      </xdr:nvCxnSpPr>
      <xdr:spPr>
        <a:xfrm flipV="1">
          <a:off x="12242697" y="4591353"/>
          <a:ext cx="546460" cy="141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349892</xdr:colOff>
      <xdr:row>19</xdr:row>
      <xdr:rowOff>20193</xdr:rowOff>
    </xdr:from>
    <xdr:to>
      <xdr:col>32</xdr:col>
      <xdr:colOff>107848</xdr:colOff>
      <xdr:row>19</xdr:row>
      <xdr:rowOff>21959</xdr:rowOff>
    </xdr:to>
    <xdr:cxnSp macro="">
      <xdr:nvCxnSpPr>
        <xdr:cNvPr id="607" name="コネクタ: カギ線 606">
          <a:extLst>
            <a:ext uri="{FF2B5EF4-FFF2-40B4-BE49-F238E27FC236}">
              <a16:creationId xmlns:a16="http://schemas.microsoft.com/office/drawing/2014/main" id="{8AF02E99-F640-4794-BE3C-F0C3C2B780AF}"/>
            </a:ext>
          </a:extLst>
        </xdr:cNvPr>
        <xdr:cNvCxnSpPr>
          <a:cxnSpLocks/>
          <a:stCxn id="364" idx="3"/>
          <a:endCxn id="205" idx="1"/>
        </xdr:cNvCxnSpPr>
      </xdr:nvCxnSpPr>
      <xdr:spPr>
        <a:xfrm flipV="1">
          <a:off x="12970517" y="3758756"/>
          <a:ext cx="599331" cy="176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163300</xdr:colOff>
      <xdr:row>19</xdr:row>
      <xdr:rowOff>20193</xdr:rowOff>
    </xdr:from>
    <xdr:to>
      <xdr:col>35</xdr:col>
      <xdr:colOff>366718</xdr:colOff>
      <xdr:row>19</xdr:row>
      <xdr:rowOff>21959</xdr:rowOff>
    </xdr:to>
    <xdr:cxnSp macro="">
      <xdr:nvCxnSpPr>
        <xdr:cNvPr id="610" name="コネクタ: カギ線 609">
          <a:extLst>
            <a:ext uri="{FF2B5EF4-FFF2-40B4-BE49-F238E27FC236}">
              <a16:creationId xmlns:a16="http://schemas.microsoft.com/office/drawing/2014/main" id="{7F0E85DD-2DB9-409C-B6F9-AE5009E9A3FE}"/>
            </a:ext>
          </a:extLst>
        </xdr:cNvPr>
        <xdr:cNvCxnSpPr>
          <a:cxnSpLocks/>
          <a:stCxn id="205" idx="3"/>
          <a:endCxn id="273" idx="1"/>
        </xdr:cNvCxnSpPr>
      </xdr:nvCxnSpPr>
      <xdr:spPr>
        <a:xfrm>
          <a:off x="14466675" y="3758756"/>
          <a:ext cx="624106" cy="176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93890</xdr:colOff>
      <xdr:row>12</xdr:row>
      <xdr:rowOff>124821</xdr:rowOff>
    </xdr:from>
    <xdr:to>
      <xdr:col>22</xdr:col>
      <xdr:colOff>273890</xdr:colOff>
      <xdr:row>13</xdr:row>
      <xdr:rowOff>114321</xdr:rowOff>
    </xdr:to>
    <xdr:grpSp>
      <xdr:nvGrpSpPr>
        <xdr:cNvPr id="264" name="グループ化 263">
          <a:extLst>
            <a:ext uri="{FF2B5EF4-FFF2-40B4-BE49-F238E27FC236}">
              <a16:creationId xmlns:a16="http://schemas.microsoft.com/office/drawing/2014/main" id="{E6CA47BA-4637-4237-A8AE-0787BE39438F}"/>
            </a:ext>
          </a:extLst>
        </xdr:cNvPr>
        <xdr:cNvGrpSpPr/>
      </xdr:nvGrpSpPr>
      <xdr:grpSpPr>
        <a:xfrm>
          <a:off x="9373961" y="2465250"/>
          <a:ext cx="180000" cy="186804"/>
          <a:chOff x="6068640" y="3137682"/>
          <a:chExt cx="180000" cy="180000"/>
        </a:xfrm>
      </xdr:grpSpPr>
      <xdr:sp macro="" textlink="">
        <xdr:nvSpPr>
          <xdr:cNvPr id="266" name="楕円 265">
            <a:extLst>
              <a:ext uri="{FF2B5EF4-FFF2-40B4-BE49-F238E27FC236}">
                <a16:creationId xmlns:a16="http://schemas.microsoft.com/office/drawing/2014/main" id="{5F489B14-3B84-42D6-86E9-A5ADAA9D48C4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0" name="テキスト ボックス 269">
            <a:extLst>
              <a:ext uri="{FF2B5EF4-FFF2-40B4-BE49-F238E27FC236}">
                <a16:creationId xmlns:a16="http://schemas.microsoft.com/office/drawing/2014/main" id="{B350BCD9-B796-4552-8726-1D224A25D933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en-US" altLang="ja-JP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÷</a:t>
            </a:r>
            <a:endParaRPr kumimoji="1" lang="ja-JP" altLang="en-US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349892</xdr:colOff>
      <xdr:row>27</xdr:row>
      <xdr:rowOff>62218</xdr:rowOff>
    </xdr:from>
    <xdr:to>
      <xdr:col>32</xdr:col>
      <xdr:colOff>107848</xdr:colOff>
      <xdr:row>27</xdr:row>
      <xdr:rowOff>62355</xdr:rowOff>
    </xdr:to>
    <xdr:cxnSp macro="">
      <xdr:nvCxnSpPr>
        <xdr:cNvPr id="274" name="コネクタ: カギ線 562">
          <a:extLst>
            <a:ext uri="{FF2B5EF4-FFF2-40B4-BE49-F238E27FC236}">
              <a16:creationId xmlns:a16="http://schemas.microsoft.com/office/drawing/2014/main" id="{3EA08219-E204-4D70-83A9-B6046A712ABD}"/>
            </a:ext>
          </a:extLst>
        </xdr:cNvPr>
        <xdr:cNvCxnSpPr>
          <a:cxnSpLocks/>
          <a:stCxn id="337" idx="3"/>
          <a:endCxn id="292" idx="1"/>
        </xdr:cNvCxnSpPr>
      </xdr:nvCxnSpPr>
      <xdr:spPr>
        <a:xfrm>
          <a:off x="12970517" y="5348593"/>
          <a:ext cx="599331" cy="13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349892</xdr:colOff>
      <xdr:row>40</xdr:row>
      <xdr:rowOff>57797</xdr:rowOff>
    </xdr:from>
    <xdr:to>
      <xdr:col>32</xdr:col>
      <xdr:colOff>107848</xdr:colOff>
      <xdr:row>40</xdr:row>
      <xdr:rowOff>57935</xdr:rowOff>
    </xdr:to>
    <xdr:cxnSp macro="">
      <xdr:nvCxnSpPr>
        <xdr:cNvPr id="276" name="コネクタ: カギ線 562">
          <a:extLst>
            <a:ext uri="{FF2B5EF4-FFF2-40B4-BE49-F238E27FC236}">
              <a16:creationId xmlns:a16="http://schemas.microsoft.com/office/drawing/2014/main" id="{F7F7C3D6-7363-43DC-935A-6788227C398C}"/>
            </a:ext>
          </a:extLst>
        </xdr:cNvPr>
        <xdr:cNvCxnSpPr>
          <a:cxnSpLocks/>
          <a:stCxn id="354" idx="3"/>
          <a:endCxn id="258" idx="1"/>
        </xdr:cNvCxnSpPr>
      </xdr:nvCxnSpPr>
      <xdr:spPr>
        <a:xfrm>
          <a:off x="12970517" y="7820672"/>
          <a:ext cx="599331" cy="13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259212</xdr:colOff>
      <xdr:row>19</xdr:row>
      <xdr:rowOff>115361</xdr:rowOff>
    </xdr:from>
    <xdr:to>
      <xdr:col>30</xdr:col>
      <xdr:colOff>259212</xdr:colOff>
      <xdr:row>22</xdr:row>
      <xdr:rowOff>167478</xdr:rowOff>
    </xdr:to>
    <xdr:cxnSp macro="">
      <xdr:nvCxnSpPr>
        <xdr:cNvPr id="278" name="コネクタ: カギ線 559">
          <a:extLst>
            <a:ext uri="{FF2B5EF4-FFF2-40B4-BE49-F238E27FC236}">
              <a16:creationId xmlns:a16="http://schemas.microsoft.com/office/drawing/2014/main" id="{22D4BB1F-0A81-4FB6-AE49-F2BD705B578F}"/>
            </a:ext>
          </a:extLst>
        </xdr:cNvPr>
        <xdr:cNvCxnSpPr>
          <a:cxnSpLocks/>
        </xdr:cNvCxnSpPr>
      </xdr:nvCxnSpPr>
      <xdr:spPr>
        <a:xfrm flipV="1">
          <a:off x="12879837" y="3853924"/>
          <a:ext cx="0" cy="64742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259212</xdr:colOff>
      <xdr:row>23</xdr:row>
      <xdr:rowOff>156978</xdr:rowOff>
    </xdr:from>
    <xdr:to>
      <xdr:col>30</xdr:col>
      <xdr:colOff>259212</xdr:colOff>
      <xdr:row>26</xdr:row>
      <xdr:rowOff>162718</xdr:rowOff>
    </xdr:to>
    <xdr:cxnSp macro="">
      <xdr:nvCxnSpPr>
        <xdr:cNvPr id="283" name="コネクタ: カギ線 559">
          <a:extLst>
            <a:ext uri="{FF2B5EF4-FFF2-40B4-BE49-F238E27FC236}">
              <a16:creationId xmlns:a16="http://schemas.microsoft.com/office/drawing/2014/main" id="{D867096E-C0D6-43CB-B7E3-4A9C690E544E}"/>
            </a:ext>
          </a:extLst>
        </xdr:cNvPr>
        <xdr:cNvCxnSpPr>
          <a:cxnSpLocks/>
        </xdr:cNvCxnSpPr>
      </xdr:nvCxnSpPr>
      <xdr:spPr>
        <a:xfrm flipV="1">
          <a:off x="12879837" y="4681353"/>
          <a:ext cx="0" cy="57724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259212</xdr:colOff>
      <xdr:row>27</xdr:row>
      <xdr:rowOff>152219</xdr:rowOff>
    </xdr:from>
    <xdr:to>
      <xdr:col>30</xdr:col>
      <xdr:colOff>259212</xdr:colOff>
      <xdr:row>35</xdr:row>
      <xdr:rowOff>83573</xdr:rowOff>
    </xdr:to>
    <xdr:cxnSp macro="">
      <xdr:nvCxnSpPr>
        <xdr:cNvPr id="284" name="コネクタ: カギ線 559">
          <a:extLst>
            <a:ext uri="{FF2B5EF4-FFF2-40B4-BE49-F238E27FC236}">
              <a16:creationId xmlns:a16="http://schemas.microsoft.com/office/drawing/2014/main" id="{3BB07B2E-0E51-4E89-9925-99142D223E50}"/>
            </a:ext>
          </a:extLst>
        </xdr:cNvPr>
        <xdr:cNvCxnSpPr>
          <a:cxnSpLocks/>
          <a:stCxn id="321" idx="0"/>
        </xdr:cNvCxnSpPr>
      </xdr:nvCxnSpPr>
      <xdr:spPr>
        <a:xfrm flipV="1">
          <a:off x="12879837" y="5438594"/>
          <a:ext cx="0" cy="1455354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259212</xdr:colOff>
      <xdr:row>36</xdr:row>
      <xdr:rowOff>73073</xdr:rowOff>
    </xdr:from>
    <xdr:to>
      <xdr:col>30</xdr:col>
      <xdr:colOff>259212</xdr:colOff>
      <xdr:row>39</xdr:row>
      <xdr:rowOff>158297</xdr:rowOff>
    </xdr:to>
    <xdr:cxnSp macro="">
      <xdr:nvCxnSpPr>
        <xdr:cNvPr id="285" name="コネクタ: カギ線 559">
          <a:extLst>
            <a:ext uri="{FF2B5EF4-FFF2-40B4-BE49-F238E27FC236}">
              <a16:creationId xmlns:a16="http://schemas.microsoft.com/office/drawing/2014/main" id="{6B79A3B9-9B09-40B7-B9D7-C7F3F09B749E}"/>
            </a:ext>
          </a:extLst>
        </xdr:cNvPr>
        <xdr:cNvCxnSpPr>
          <a:cxnSpLocks/>
          <a:stCxn id="354" idx="0"/>
          <a:endCxn id="321" idx="2"/>
        </xdr:cNvCxnSpPr>
      </xdr:nvCxnSpPr>
      <xdr:spPr>
        <a:xfrm flipV="1">
          <a:off x="12879837" y="7073948"/>
          <a:ext cx="0" cy="656724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366718</xdr:colOff>
      <xdr:row>22</xdr:row>
      <xdr:rowOff>166682</xdr:rowOff>
    </xdr:from>
    <xdr:to>
      <xdr:col>36</xdr:col>
      <xdr:colOff>130795</xdr:colOff>
      <xdr:row>23</xdr:row>
      <xdr:rowOff>169790</xdr:rowOff>
    </xdr:to>
    <xdr:grpSp>
      <xdr:nvGrpSpPr>
        <xdr:cNvPr id="302" name="グループ化 301">
          <a:extLst>
            <a:ext uri="{FF2B5EF4-FFF2-40B4-BE49-F238E27FC236}">
              <a16:creationId xmlns:a16="http://schemas.microsoft.com/office/drawing/2014/main" id="{CE600D2E-FA60-4C04-A1C1-F3AEAA17CD01}"/>
            </a:ext>
          </a:extLst>
        </xdr:cNvPr>
        <xdr:cNvGrpSpPr/>
      </xdr:nvGrpSpPr>
      <xdr:grpSpPr>
        <a:xfrm>
          <a:off x="15130468" y="4480146"/>
          <a:ext cx="185898" cy="193608"/>
          <a:chOff x="6068640" y="3124074"/>
          <a:chExt cx="180000" cy="193608"/>
        </a:xfrm>
      </xdr:grpSpPr>
      <xdr:sp macro="" textlink="">
        <xdr:nvSpPr>
          <xdr:cNvPr id="304" name="楕円 303">
            <a:extLst>
              <a:ext uri="{FF2B5EF4-FFF2-40B4-BE49-F238E27FC236}">
                <a16:creationId xmlns:a16="http://schemas.microsoft.com/office/drawing/2014/main" id="{64B85FEA-68B7-47B9-9898-4464335A481F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7B82CE85-0559-4D7E-B7C4-424CC73B70A4}"/>
              </a:ext>
            </a:extLst>
          </xdr:cNvPr>
          <xdr:cNvSpPr txBox="1"/>
        </xdr:nvSpPr>
        <xdr:spPr>
          <a:xfrm>
            <a:off x="6068640" y="3124074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366718</xdr:colOff>
      <xdr:row>26</xdr:row>
      <xdr:rowOff>159879</xdr:rowOff>
    </xdr:from>
    <xdr:to>
      <xdr:col>36</xdr:col>
      <xdr:colOff>130795</xdr:colOff>
      <xdr:row>27</xdr:row>
      <xdr:rowOff>156183</xdr:rowOff>
    </xdr:to>
    <xdr:grpSp>
      <xdr:nvGrpSpPr>
        <xdr:cNvPr id="306" name="グループ化 305">
          <a:extLst>
            <a:ext uri="{FF2B5EF4-FFF2-40B4-BE49-F238E27FC236}">
              <a16:creationId xmlns:a16="http://schemas.microsoft.com/office/drawing/2014/main" id="{8DDF6074-F7D6-421A-805A-943ECAF0BADD}"/>
            </a:ext>
          </a:extLst>
        </xdr:cNvPr>
        <xdr:cNvGrpSpPr/>
      </xdr:nvGrpSpPr>
      <xdr:grpSpPr>
        <a:xfrm>
          <a:off x="15130468" y="5235343"/>
          <a:ext cx="185898" cy="186804"/>
          <a:chOff x="6068640" y="3130878"/>
          <a:chExt cx="180000" cy="186804"/>
        </a:xfrm>
      </xdr:grpSpPr>
      <xdr:sp macro="" textlink="">
        <xdr:nvSpPr>
          <xdr:cNvPr id="317" name="楕円 316">
            <a:extLst>
              <a:ext uri="{FF2B5EF4-FFF2-40B4-BE49-F238E27FC236}">
                <a16:creationId xmlns:a16="http://schemas.microsoft.com/office/drawing/2014/main" id="{DC1E1420-7B0E-4494-8317-7475E7D4DED1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20" name="テキスト ボックス 319">
            <a:extLst>
              <a:ext uri="{FF2B5EF4-FFF2-40B4-BE49-F238E27FC236}">
                <a16:creationId xmlns:a16="http://schemas.microsoft.com/office/drawing/2014/main" id="{1B6FE105-A6AA-40D5-A3A9-BE2DBD88E48A}"/>
              </a:ext>
            </a:extLst>
          </xdr:cNvPr>
          <xdr:cNvSpPr txBox="1"/>
        </xdr:nvSpPr>
        <xdr:spPr>
          <a:xfrm>
            <a:off x="6068640" y="3130878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366718</xdr:colOff>
      <xdr:row>39</xdr:row>
      <xdr:rowOff>159862</xdr:rowOff>
    </xdr:from>
    <xdr:to>
      <xdr:col>36</xdr:col>
      <xdr:colOff>130795</xdr:colOff>
      <xdr:row>40</xdr:row>
      <xdr:rowOff>149362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E1F2E95E-B521-48F2-9E03-7F746B78C302}"/>
            </a:ext>
          </a:extLst>
        </xdr:cNvPr>
        <xdr:cNvGrpSpPr/>
      </xdr:nvGrpSpPr>
      <xdr:grpSpPr>
        <a:xfrm>
          <a:off x="15130468" y="7711826"/>
          <a:ext cx="185898" cy="180000"/>
          <a:chOff x="6068640" y="3137682"/>
          <a:chExt cx="180000" cy="180000"/>
        </a:xfrm>
      </xdr:grpSpPr>
      <xdr:sp macro="" textlink="">
        <xdr:nvSpPr>
          <xdr:cNvPr id="325" name="楕円 324">
            <a:extLst>
              <a:ext uri="{FF2B5EF4-FFF2-40B4-BE49-F238E27FC236}">
                <a16:creationId xmlns:a16="http://schemas.microsoft.com/office/drawing/2014/main" id="{A55F37AE-9631-4DB4-8EE7-EAD3B2475B7F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32" name="テキスト ボックス 331">
            <a:extLst>
              <a:ext uri="{FF2B5EF4-FFF2-40B4-BE49-F238E27FC236}">
                <a16:creationId xmlns:a16="http://schemas.microsoft.com/office/drawing/2014/main" id="{7415699C-DC88-4A84-8DBF-3C4794B8BDE7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35</xdr:col>
      <xdr:colOff>366718</xdr:colOff>
      <xdr:row>35</xdr:row>
      <xdr:rowOff>80968</xdr:rowOff>
    </xdr:from>
    <xdr:to>
      <xdr:col>36</xdr:col>
      <xdr:colOff>130795</xdr:colOff>
      <xdr:row>36</xdr:row>
      <xdr:rowOff>70468</xdr:rowOff>
    </xdr:to>
    <xdr:grpSp>
      <xdr:nvGrpSpPr>
        <xdr:cNvPr id="346" name="グループ化 345">
          <a:extLst>
            <a:ext uri="{FF2B5EF4-FFF2-40B4-BE49-F238E27FC236}">
              <a16:creationId xmlns:a16="http://schemas.microsoft.com/office/drawing/2014/main" id="{A3A856BA-912F-44ED-8869-F4B5D0FD0B1F}"/>
            </a:ext>
          </a:extLst>
        </xdr:cNvPr>
        <xdr:cNvGrpSpPr/>
      </xdr:nvGrpSpPr>
      <xdr:grpSpPr>
        <a:xfrm>
          <a:off x="15130468" y="6870932"/>
          <a:ext cx="185898" cy="180000"/>
          <a:chOff x="6068640" y="3137682"/>
          <a:chExt cx="180000" cy="180000"/>
        </a:xfrm>
      </xdr:grpSpPr>
      <xdr:sp macro="" textlink="">
        <xdr:nvSpPr>
          <xdr:cNvPr id="347" name="楕円 346">
            <a:extLst>
              <a:ext uri="{FF2B5EF4-FFF2-40B4-BE49-F238E27FC236}">
                <a16:creationId xmlns:a16="http://schemas.microsoft.com/office/drawing/2014/main" id="{42CF1962-7A9F-4CD7-BC60-42425BDAB258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348" name="テキスト ボックス 347">
            <a:extLst>
              <a:ext uri="{FF2B5EF4-FFF2-40B4-BE49-F238E27FC236}">
                <a16:creationId xmlns:a16="http://schemas.microsoft.com/office/drawing/2014/main" id="{2986A744-2604-4118-90C7-58CEFE7B0F64}"/>
              </a:ext>
            </a:extLst>
          </xdr:cNvPr>
          <xdr:cNvSpPr txBox="1"/>
        </xdr:nvSpPr>
        <xdr:spPr>
          <a:xfrm>
            <a:off x="6068640" y="3137682"/>
            <a:ext cx="180000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34</xdr:col>
      <xdr:colOff>163300</xdr:colOff>
      <xdr:row>40</xdr:row>
      <xdr:rowOff>57935</xdr:rowOff>
    </xdr:from>
    <xdr:to>
      <xdr:col>35</xdr:col>
      <xdr:colOff>366718</xdr:colOff>
      <xdr:row>40</xdr:row>
      <xdr:rowOff>59362</xdr:rowOff>
    </xdr:to>
    <xdr:cxnSp macro="">
      <xdr:nvCxnSpPr>
        <xdr:cNvPr id="355" name="コネクタ: カギ線 505">
          <a:extLst>
            <a:ext uri="{FF2B5EF4-FFF2-40B4-BE49-F238E27FC236}">
              <a16:creationId xmlns:a16="http://schemas.microsoft.com/office/drawing/2014/main" id="{0F986F0D-11E7-491B-8935-6E696210AE2E}"/>
            </a:ext>
          </a:extLst>
        </xdr:cNvPr>
        <xdr:cNvCxnSpPr>
          <a:stCxn id="332" idx="1"/>
          <a:endCxn id="258" idx="3"/>
        </xdr:cNvCxnSpPr>
      </xdr:nvCxnSpPr>
      <xdr:spPr>
        <a:xfrm flipH="1" flipV="1">
          <a:off x="14466675" y="7820810"/>
          <a:ext cx="624106" cy="142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163300</xdr:colOff>
      <xdr:row>27</xdr:row>
      <xdr:rowOff>59379</xdr:rowOff>
    </xdr:from>
    <xdr:to>
      <xdr:col>35</xdr:col>
      <xdr:colOff>366718</xdr:colOff>
      <xdr:row>27</xdr:row>
      <xdr:rowOff>62355</xdr:rowOff>
    </xdr:to>
    <xdr:cxnSp macro="">
      <xdr:nvCxnSpPr>
        <xdr:cNvPr id="356" name="コネクタ: カギ線 505">
          <a:extLst>
            <a:ext uri="{FF2B5EF4-FFF2-40B4-BE49-F238E27FC236}">
              <a16:creationId xmlns:a16="http://schemas.microsoft.com/office/drawing/2014/main" id="{3E85C77B-092D-436D-8A72-4226154ABFB4}"/>
            </a:ext>
          </a:extLst>
        </xdr:cNvPr>
        <xdr:cNvCxnSpPr>
          <a:stCxn id="320" idx="1"/>
          <a:endCxn id="292" idx="3"/>
        </xdr:cNvCxnSpPr>
      </xdr:nvCxnSpPr>
      <xdr:spPr>
        <a:xfrm flipH="1">
          <a:off x="14466675" y="5345754"/>
          <a:ext cx="624106" cy="297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166020</xdr:colOff>
      <xdr:row>23</xdr:row>
      <xdr:rowOff>66182</xdr:rowOff>
    </xdr:from>
    <xdr:to>
      <xdr:col>35</xdr:col>
      <xdr:colOff>366718</xdr:colOff>
      <xdr:row>23</xdr:row>
      <xdr:rowOff>67119</xdr:rowOff>
    </xdr:to>
    <xdr:cxnSp macro="">
      <xdr:nvCxnSpPr>
        <xdr:cNvPr id="357" name="コネクタ: カギ線 505">
          <a:extLst>
            <a:ext uri="{FF2B5EF4-FFF2-40B4-BE49-F238E27FC236}">
              <a16:creationId xmlns:a16="http://schemas.microsoft.com/office/drawing/2014/main" id="{5BD73851-CCC9-401B-8404-8E2D9EE255F9}"/>
            </a:ext>
          </a:extLst>
        </xdr:cNvPr>
        <xdr:cNvCxnSpPr>
          <a:stCxn id="305" idx="1"/>
          <a:endCxn id="280" idx="3"/>
        </xdr:cNvCxnSpPr>
      </xdr:nvCxnSpPr>
      <xdr:spPr>
        <a:xfrm flipH="1">
          <a:off x="14469395" y="4590557"/>
          <a:ext cx="621386" cy="93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40115</xdr:colOff>
      <xdr:row>19</xdr:row>
      <xdr:rowOff>115361</xdr:rowOff>
    </xdr:from>
    <xdr:to>
      <xdr:col>36</xdr:col>
      <xdr:colOff>40115</xdr:colOff>
      <xdr:row>22</xdr:row>
      <xdr:rowOff>166682</xdr:rowOff>
    </xdr:to>
    <xdr:cxnSp macro="">
      <xdr:nvCxnSpPr>
        <xdr:cNvPr id="358" name="コネクタ: カギ線 371">
          <a:extLst>
            <a:ext uri="{FF2B5EF4-FFF2-40B4-BE49-F238E27FC236}">
              <a16:creationId xmlns:a16="http://schemas.microsoft.com/office/drawing/2014/main" id="{44877408-9A81-4351-85DC-58BF133000C7}"/>
            </a:ext>
          </a:extLst>
        </xdr:cNvPr>
        <xdr:cNvCxnSpPr>
          <a:cxnSpLocks/>
          <a:stCxn id="305" idx="0"/>
          <a:endCxn id="273" idx="2"/>
        </xdr:cNvCxnSpPr>
      </xdr:nvCxnSpPr>
      <xdr:spPr>
        <a:xfrm flipV="1">
          <a:off x="15184865" y="3853924"/>
          <a:ext cx="0" cy="64663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40115</xdr:colOff>
      <xdr:row>23</xdr:row>
      <xdr:rowOff>156182</xdr:rowOff>
    </xdr:from>
    <xdr:to>
      <xdr:col>36</xdr:col>
      <xdr:colOff>40115</xdr:colOff>
      <xdr:row>26</xdr:row>
      <xdr:rowOff>159879</xdr:rowOff>
    </xdr:to>
    <xdr:cxnSp macro="">
      <xdr:nvCxnSpPr>
        <xdr:cNvPr id="365" name="コネクタ: カギ線 371">
          <a:extLst>
            <a:ext uri="{FF2B5EF4-FFF2-40B4-BE49-F238E27FC236}">
              <a16:creationId xmlns:a16="http://schemas.microsoft.com/office/drawing/2014/main" id="{BE82F180-9DAD-4D3E-95D5-26C2C9C7478B}"/>
            </a:ext>
          </a:extLst>
        </xdr:cNvPr>
        <xdr:cNvCxnSpPr>
          <a:cxnSpLocks/>
          <a:stCxn id="320" idx="0"/>
          <a:endCxn id="305" idx="2"/>
        </xdr:cNvCxnSpPr>
      </xdr:nvCxnSpPr>
      <xdr:spPr>
        <a:xfrm flipV="1">
          <a:off x="15184865" y="4680557"/>
          <a:ext cx="0" cy="57519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38413</xdr:colOff>
      <xdr:row>27</xdr:row>
      <xdr:rowOff>149379</xdr:rowOff>
    </xdr:from>
    <xdr:to>
      <xdr:col>36</xdr:col>
      <xdr:colOff>38413</xdr:colOff>
      <xdr:row>35</xdr:row>
      <xdr:rowOff>80968</xdr:rowOff>
    </xdr:to>
    <xdr:cxnSp macro="">
      <xdr:nvCxnSpPr>
        <xdr:cNvPr id="366" name="コネクタ: カギ線 371">
          <a:extLst>
            <a:ext uri="{FF2B5EF4-FFF2-40B4-BE49-F238E27FC236}">
              <a16:creationId xmlns:a16="http://schemas.microsoft.com/office/drawing/2014/main" id="{C93BBB58-0C20-4FEF-BDB5-581122588E75}"/>
            </a:ext>
          </a:extLst>
        </xdr:cNvPr>
        <xdr:cNvCxnSpPr>
          <a:cxnSpLocks/>
          <a:stCxn id="348" idx="0"/>
          <a:endCxn id="320" idx="2"/>
        </xdr:cNvCxnSpPr>
      </xdr:nvCxnSpPr>
      <xdr:spPr>
        <a:xfrm flipV="1">
          <a:off x="15183163" y="5435754"/>
          <a:ext cx="0" cy="145558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38413</xdr:colOff>
      <xdr:row>36</xdr:row>
      <xdr:rowOff>70468</xdr:rowOff>
    </xdr:from>
    <xdr:to>
      <xdr:col>36</xdr:col>
      <xdr:colOff>38413</xdr:colOff>
      <xdr:row>39</xdr:row>
      <xdr:rowOff>159862</xdr:rowOff>
    </xdr:to>
    <xdr:cxnSp macro="">
      <xdr:nvCxnSpPr>
        <xdr:cNvPr id="368" name="コネクタ: カギ線 371">
          <a:extLst>
            <a:ext uri="{FF2B5EF4-FFF2-40B4-BE49-F238E27FC236}">
              <a16:creationId xmlns:a16="http://schemas.microsoft.com/office/drawing/2014/main" id="{45C7C92D-FE39-41C2-AF40-58775993A0C5}"/>
            </a:ext>
          </a:extLst>
        </xdr:cNvPr>
        <xdr:cNvCxnSpPr>
          <a:cxnSpLocks/>
          <a:stCxn id="348" idx="2"/>
          <a:endCxn id="332" idx="0"/>
        </xdr:cNvCxnSpPr>
      </xdr:nvCxnSpPr>
      <xdr:spPr>
        <a:xfrm>
          <a:off x="15183163" y="7071343"/>
          <a:ext cx="0" cy="660894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369810</xdr:colOff>
      <xdr:row>23</xdr:row>
      <xdr:rowOff>11915</xdr:rowOff>
    </xdr:from>
    <xdr:to>
      <xdr:col>22</xdr:col>
      <xdr:colOff>8201</xdr:colOff>
      <xdr:row>26</xdr:row>
      <xdr:rowOff>13902</xdr:rowOff>
    </xdr:to>
    <xdr:grpSp>
      <xdr:nvGrpSpPr>
        <xdr:cNvPr id="370" name="グループ化 369">
          <a:extLst>
            <a:ext uri="{FF2B5EF4-FFF2-40B4-BE49-F238E27FC236}">
              <a16:creationId xmlns:a16="http://schemas.microsoft.com/office/drawing/2014/main" id="{A918E0C2-3097-4A63-8668-63DBC4775B1A}"/>
            </a:ext>
          </a:extLst>
        </xdr:cNvPr>
        <xdr:cNvGrpSpPr/>
      </xdr:nvGrpSpPr>
      <xdr:grpSpPr>
        <a:xfrm>
          <a:off x="8384417" y="4515879"/>
          <a:ext cx="903855" cy="573487"/>
          <a:chOff x="847724" y="1524000"/>
          <a:chExt cx="900000" cy="573487"/>
        </a:xfrm>
      </xdr:grpSpPr>
      <xdr:sp macro="" textlink="">
        <xdr:nvSpPr>
          <xdr:cNvPr id="371" name="テキスト ボックス 370">
            <a:extLst>
              <a:ext uri="{FF2B5EF4-FFF2-40B4-BE49-F238E27FC236}">
                <a16:creationId xmlns:a16="http://schemas.microsoft.com/office/drawing/2014/main" id="{2E4AB61A-01B7-42FF-A4C2-EC4C738195D9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当期純利益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6">
        <xdr:nvSpPr>
          <xdr:cNvPr id="373" name="テキスト ボックス 372">
            <a:extLst>
              <a:ext uri="{FF2B5EF4-FFF2-40B4-BE49-F238E27FC236}">
                <a16:creationId xmlns:a16="http://schemas.microsoft.com/office/drawing/2014/main" id="{9C261E55-86D9-4578-8C12-83CFDE2A7EE6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919D9005-4E0D-4421-9EA3-4779E2F158F2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11,718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369810</xdr:colOff>
      <xdr:row>26</xdr:row>
      <xdr:rowOff>72748</xdr:rowOff>
    </xdr:from>
    <xdr:to>
      <xdr:col>22</xdr:col>
      <xdr:colOff>8201</xdr:colOff>
      <xdr:row>29</xdr:row>
      <xdr:rowOff>74735</xdr:rowOff>
    </xdr:to>
    <xdr:grpSp>
      <xdr:nvGrpSpPr>
        <xdr:cNvPr id="374" name="グループ化 373">
          <a:extLst>
            <a:ext uri="{FF2B5EF4-FFF2-40B4-BE49-F238E27FC236}">
              <a16:creationId xmlns:a16="http://schemas.microsoft.com/office/drawing/2014/main" id="{B85E80F4-5E8A-4385-84E7-FEFEB2DA6EE1}"/>
            </a:ext>
          </a:extLst>
        </xdr:cNvPr>
        <xdr:cNvGrpSpPr/>
      </xdr:nvGrpSpPr>
      <xdr:grpSpPr>
        <a:xfrm>
          <a:off x="8384417" y="5148212"/>
          <a:ext cx="903855" cy="573487"/>
          <a:chOff x="847724" y="1524000"/>
          <a:chExt cx="900000" cy="573487"/>
        </a:xfrm>
      </xdr:grpSpPr>
      <xdr:sp macro="" textlink="">
        <xdr:nvSpPr>
          <xdr:cNvPr id="375" name="テキスト ボックス 374">
            <a:extLst>
              <a:ext uri="{FF2B5EF4-FFF2-40B4-BE49-F238E27FC236}">
                <a16:creationId xmlns:a16="http://schemas.microsoft.com/office/drawing/2014/main" id="{A9641EF3-E07A-4F1D-9655-DEC0919D2EC3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支払利息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5">
        <xdr:nvSpPr>
          <xdr:cNvPr id="376" name="テキスト ボックス 375">
            <a:extLst>
              <a:ext uri="{FF2B5EF4-FFF2-40B4-BE49-F238E27FC236}">
                <a16:creationId xmlns:a16="http://schemas.microsoft.com/office/drawing/2014/main" id="{D6D29E41-0219-49A8-B097-35A67E9E37E0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DBE0CE4B-02C4-4C32-816B-598CF9E70A1E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15,011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369810</xdr:colOff>
      <xdr:row>32</xdr:row>
      <xdr:rowOff>174793</xdr:rowOff>
    </xdr:from>
    <xdr:to>
      <xdr:col>22</xdr:col>
      <xdr:colOff>8201</xdr:colOff>
      <xdr:row>35</xdr:row>
      <xdr:rowOff>176780</xdr:rowOff>
    </xdr:to>
    <xdr:grpSp>
      <xdr:nvGrpSpPr>
        <xdr:cNvPr id="378" name="グループ化 377">
          <a:extLst>
            <a:ext uri="{FF2B5EF4-FFF2-40B4-BE49-F238E27FC236}">
              <a16:creationId xmlns:a16="http://schemas.microsoft.com/office/drawing/2014/main" id="{DB4083B2-3A05-492D-94EE-B881D2D45752}"/>
            </a:ext>
          </a:extLst>
        </xdr:cNvPr>
        <xdr:cNvGrpSpPr/>
      </xdr:nvGrpSpPr>
      <xdr:grpSpPr>
        <a:xfrm>
          <a:off x="8384417" y="6393257"/>
          <a:ext cx="903855" cy="573487"/>
          <a:chOff x="847724" y="1524000"/>
          <a:chExt cx="900000" cy="573487"/>
        </a:xfrm>
      </xdr:grpSpPr>
      <xdr:sp macro="" textlink="">
        <xdr:nvSpPr>
          <xdr:cNvPr id="379" name="テキスト ボックス 378">
            <a:extLst>
              <a:ext uri="{FF2B5EF4-FFF2-40B4-BE49-F238E27FC236}">
                <a16:creationId xmlns:a16="http://schemas.microsoft.com/office/drawing/2014/main" id="{01CCCBB5-05AD-4AA1-8DD7-3D885489C588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法人税等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3">
        <xdr:nvSpPr>
          <xdr:cNvPr id="380" name="テキスト ボックス 379">
            <a:extLst>
              <a:ext uri="{FF2B5EF4-FFF2-40B4-BE49-F238E27FC236}">
                <a16:creationId xmlns:a16="http://schemas.microsoft.com/office/drawing/2014/main" id="{D4665BC6-3DA3-419B-9C1C-60F63BACF411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1551E146-91C4-4EAF-BD65-153890D5F972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10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369810</xdr:colOff>
      <xdr:row>36</xdr:row>
      <xdr:rowOff>38721</xdr:rowOff>
    </xdr:from>
    <xdr:to>
      <xdr:col>22</xdr:col>
      <xdr:colOff>8201</xdr:colOff>
      <xdr:row>39</xdr:row>
      <xdr:rowOff>40708</xdr:rowOff>
    </xdr:to>
    <xdr:grpSp>
      <xdr:nvGrpSpPr>
        <xdr:cNvPr id="381" name="グループ化 380">
          <a:extLst>
            <a:ext uri="{FF2B5EF4-FFF2-40B4-BE49-F238E27FC236}">
              <a16:creationId xmlns:a16="http://schemas.microsoft.com/office/drawing/2014/main" id="{E4CC0620-A30D-4F4C-845D-04EB8F0EA536}"/>
            </a:ext>
          </a:extLst>
        </xdr:cNvPr>
        <xdr:cNvGrpSpPr/>
      </xdr:nvGrpSpPr>
      <xdr:grpSpPr>
        <a:xfrm>
          <a:off x="8384417" y="7019185"/>
          <a:ext cx="903855" cy="573487"/>
          <a:chOff x="847724" y="1524000"/>
          <a:chExt cx="900000" cy="573487"/>
        </a:xfrm>
      </xdr:grpSpPr>
      <xdr:sp macro="" textlink="">
        <xdr:nvSpPr>
          <xdr:cNvPr id="382" name="テキスト ボックス 381">
            <a:extLst>
              <a:ext uri="{FF2B5EF4-FFF2-40B4-BE49-F238E27FC236}">
                <a16:creationId xmlns:a16="http://schemas.microsoft.com/office/drawing/2014/main" id="{C458E8AC-2B23-4308-AB25-031C16A11E59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特別利益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2">
        <xdr:nvSpPr>
          <xdr:cNvPr id="383" name="テキスト ボックス 382">
            <a:extLst>
              <a:ext uri="{FF2B5EF4-FFF2-40B4-BE49-F238E27FC236}">
                <a16:creationId xmlns:a16="http://schemas.microsoft.com/office/drawing/2014/main" id="{24EC8F2B-64CD-4E9B-95D8-E434955CC3A1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291AFB38-2AAA-4F69-A9D7-400206A82CDC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2,538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369810</xdr:colOff>
      <xdr:row>39</xdr:row>
      <xdr:rowOff>93150</xdr:rowOff>
    </xdr:from>
    <xdr:to>
      <xdr:col>22</xdr:col>
      <xdr:colOff>8201</xdr:colOff>
      <xdr:row>42</xdr:row>
      <xdr:rowOff>95137</xdr:rowOff>
    </xdr:to>
    <xdr:grpSp>
      <xdr:nvGrpSpPr>
        <xdr:cNvPr id="384" name="グループ化 383">
          <a:extLst>
            <a:ext uri="{FF2B5EF4-FFF2-40B4-BE49-F238E27FC236}">
              <a16:creationId xmlns:a16="http://schemas.microsoft.com/office/drawing/2014/main" id="{A53CCA9C-AAE1-4FC4-A1BB-87F02B29FD97}"/>
            </a:ext>
          </a:extLst>
        </xdr:cNvPr>
        <xdr:cNvGrpSpPr/>
      </xdr:nvGrpSpPr>
      <xdr:grpSpPr>
        <a:xfrm>
          <a:off x="8384417" y="7645114"/>
          <a:ext cx="903855" cy="573487"/>
          <a:chOff x="847724" y="1524000"/>
          <a:chExt cx="900000" cy="573487"/>
        </a:xfrm>
      </xdr:grpSpPr>
      <xdr:sp macro="" textlink="">
        <xdr:nvSpPr>
          <xdr:cNvPr id="385" name="テキスト ボックス 384">
            <a:extLst>
              <a:ext uri="{FF2B5EF4-FFF2-40B4-BE49-F238E27FC236}">
                <a16:creationId xmlns:a16="http://schemas.microsoft.com/office/drawing/2014/main" id="{F64F25C1-D07A-4D5C-9A8F-5A87FE7D1A4E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特別損失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1">
        <xdr:nvSpPr>
          <xdr:cNvPr id="386" name="テキスト ボックス 385">
            <a:extLst>
              <a:ext uri="{FF2B5EF4-FFF2-40B4-BE49-F238E27FC236}">
                <a16:creationId xmlns:a16="http://schemas.microsoft.com/office/drawing/2014/main" id="{810532EF-637B-4357-B0C1-FC8F6BE1BF12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DC82292A-22FB-4275-9450-EEC6676644C5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315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18</xdr:col>
      <xdr:colOff>294726</xdr:colOff>
      <xdr:row>23</xdr:row>
      <xdr:rowOff>65208</xdr:rowOff>
    </xdr:from>
    <xdr:to>
      <xdr:col>19</xdr:col>
      <xdr:colOff>54038</xdr:colOff>
      <xdr:row>24</xdr:row>
      <xdr:rowOff>54708</xdr:rowOff>
    </xdr:to>
    <xdr:sp macro="" textlink="">
      <xdr:nvSpPr>
        <xdr:cNvPr id="73" name="フローチャート: 論理和 72">
          <a:extLst>
            <a:ext uri="{FF2B5EF4-FFF2-40B4-BE49-F238E27FC236}">
              <a16:creationId xmlns:a16="http://schemas.microsoft.com/office/drawing/2014/main" id="{53D2ABB5-345F-4637-94BC-DFE52D3FC84D}"/>
            </a:ext>
          </a:extLst>
        </xdr:cNvPr>
        <xdr:cNvSpPr/>
      </xdr:nvSpPr>
      <xdr:spPr>
        <a:xfrm>
          <a:off x="7902820" y="4553864"/>
          <a:ext cx="181984" cy="180000"/>
        </a:xfrm>
        <a:prstGeom prst="flowChar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294726</xdr:colOff>
      <xdr:row>26</xdr:row>
      <xdr:rowOff>126441</xdr:rowOff>
    </xdr:from>
    <xdr:to>
      <xdr:col>19</xdr:col>
      <xdr:colOff>54038</xdr:colOff>
      <xdr:row>27</xdr:row>
      <xdr:rowOff>115941</xdr:rowOff>
    </xdr:to>
    <xdr:sp macro="" textlink="">
      <xdr:nvSpPr>
        <xdr:cNvPr id="387" name="フローチャート: 論理和 386">
          <a:extLst>
            <a:ext uri="{FF2B5EF4-FFF2-40B4-BE49-F238E27FC236}">
              <a16:creationId xmlns:a16="http://schemas.microsoft.com/office/drawing/2014/main" id="{22D018DB-A6CE-4851-94E6-ABE89CDC52FF}"/>
            </a:ext>
          </a:extLst>
        </xdr:cNvPr>
        <xdr:cNvSpPr/>
      </xdr:nvSpPr>
      <xdr:spPr>
        <a:xfrm>
          <a:off x="7902820" y="5186597"/>
          <a:ext cx="181984" cy="180000"/>
        </a:xfrm>
        <a:prstGeom prst="flowChar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294726</xdr:colOff>
      <xdr:row>33</xdr:row>
      <xdr:rowOff>37986</xdr:rowOff>
    </xdr:from>
    <xdr:to>
      <xdr:col>19</xdr:col>
      <xdr:colOff>54038</xdr:colOff>
      <xdr:row>34</xdr:row>
      <xdr:rowOff>27486</xdr:rowOff>
    </xdr:to>
    <xdr:sp macro="" textlink="">
      <xdr:nvSpPr>
        <xdr:cNvPr id="388" name="フローチャート: 論理和 387">
          <a:extLst>
            <a:ext uri="{FF2B5EF4-FFF2-40B4-BE49-F238E27FC236}">
              <a16:creationId xmlns:a16="http://schemas.microsoft.com/office/drawing/2014/main" id="{D6F6FAE4-77E8-476A-9783-BC048769DD0C}"/>
            </a:ext>
          </a:extLst>
        </xdr:cNvPr>
        <xdr:cNvSpPr/>
      </xdr:nvSpPr>
      <xdr:spPr>
        <a:xfrm>
          <a:off x="7902820" y="6431642"/>
          <a:ext cx="181984" cy="180000"/>
        </a:xfrm>
        <a:prstGeom prst="flowChar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294726</xdr:colOff>
      <xdr:row>39</xdr:row>
      <xdr:rowOff>140040</xdr:rowOff>
    </xdr:from>
    <xdr:to>
      <xdr:col>19</xdr:col>
      <xdr:colOff>54038</xdr:colOff>
      <xdr:row>40</xdr:row>
      <xdr:rowOff>129540</xdr:rowOff>
    </xdr:to>
    <xdr:sp macro="" textlink="">
      <xdr:nvSpPr>
        <xdr:cNvPr id="389" name="フローチャート: 論理和 388">
          <a:extLst>
            <a:ext uri="{FF2B5EF4-FFF2-40B4-BE49-F238E27FC236}">
              <a16:creationId xmlns:a16="http://schemas.microsoft.com/office/drawing/2014/main" id="{254A8325-3E4F-44FA-A9B7-E46BCC539A8F}"/>
            </a:ext>
          </a:extLst>
        </xdr:cNvPr>
        <xdr:cNvSpPr/>
      </xdr:nvSpPr>
      <xdr:spPr>
        <a:xfrm>
          <a:off x="7902820" y="7676696"/>
          <a:ext cx="181984" cy="180000"/>
        </a:xfrm>
        <a:prstGeom prst="flowChartO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294726</xdr:colOff>
      <xdr:row>36</xdr:row>
      <xdr:rowOff>92414</xdr:rowOff>
    </xdr:from>
    <xdr:to>
      <xdr:col>19</xdr:col>
      <xdr:colOff>54038</xdr:colOff>
      <xdr:row>37</xdr:row>
      <xdr:rowOff>81914</xdr:rowOff>
    </xdr:to>
    <xdr:grpSp>
      <xdr:nvGrpSpPr>
        <xdr:cNvPr id="390" name="グループ化 389">
          <a:extLst>
            <a:ext uri="{FF2B5EF4-FFF2-40B4-BE49-F238E27FC236}">
              <a16:creationId xmlns:a16="http://schemas.microsoft.com/office/drawing/2014/main" id="{8E0742E0-62B3-46C7-8B0F-932ECE8087C2}"/>
            </a:ext>
          </a:extLst>
        </xdr:cNvPr>
        <xdr:cNvGrpSpPr/>
      </xdr:nvGrpSpPr>
      <xdr:grpSpPr>
        <a:xfrm>
          <a:off x="7887512" y="7072878"/>
          <a:ext cx="181133" cy="180000"/>
          <a:chOff x="3390900" y="1837463"/>
          <a:chExt cx="180000" cy="180000"/>
        </a:xfrm>
        <a:solidFill>
          <a:schemeClr val="bg1"/>
        </a:solidFill>
      </xdr:grpSpPr>
      <xdr:sp macro="" textlink="">
        <xdr:nvSpPr>
          <xdr:cNvPr id="391" name="楕円 390">
            <a:extLst>
              <a:ext uri="{FF2B5EF4-FFF2-40B4-BE49-F238E27FC236}">
                <a16:creationId xmlns:a16="http://schemas.microsoft.com/office/drawing/2014/main" id="{90410FAE-0B75-46E0-82AB-742760E3AA18}"/>
              </a:ext>
            </a:extLst>
          </xdr:cNvPr>
          <xdr:cNvSpPr/>
        </xdr:nvSpPr>
        <xdr:spPr>
          <a:xfrm>
            <a:off x="3390900" y="1837463"/>
            <a:ext cx="180000" cy="180000"/>
          </a:xfrm>
          <a:prstGeom prst="ellipse">
            <a:avLst/>
          </a:prstGeom>
          <a:grpFill/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cxnSp macro="">
        <xdr:nvCxnSpPr>
          <xdr:cNvPr id="392" name="直線コネクタ 391">
            <a:extLst>
              <a:ext uri="{FF2B5EF4-FFF2-40B4-BE49-F238E27FC236}">
                <a16:creationId xmlns:a16="http://schemas.microsoft.com/office/drawing/2014/main" id="{FF1AF884-27E2-45DE-9BEC-EB0E83579C33}"/>
              </a:ext>
            </a:extLst>
          </xdr:cNvPr>
          <xdr:cNvCxnSpPr>
            <a:stCxn id="391" idx="2"/>
            <a:endCxn id="391" idx="6"/>
          </xdr:cNvCxnSpPr>
        </xdr:nvCxnSpPr>
        <xdr:spPr>
          <a:xfrm>
            <a:off x="3390900" y="1927463"/>
            <a:ext cx="180000" cy="0"/>
          </a:xfrm>
          <a:prstGeom prst="line">
            <a:avLst/>
          </a:prstGeom>
          <a:grpFill/>
          <a:ln w="190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19</xdr:col>
      <xdr:colOff>54038</xdr:colOff>
      <xdr:row>23</xdr:row>
      <xdr:rowOff>155208</xdr:rowOff>
    </xdr:from>
    <xdr:to>
      <xdr:col>19</xdr:col>
      <xdr:colOff>369810</xdr:colOff>
      <xdr:row>23</xdr:row>
      <xdr:rowOff>155915</xdr:rowOff>
    </xdr:to>
    <xdr:cxnSp macro="">
      <xdr:nvCxnSpPr>
        <xdr:cNvPr id="393" name="コネクタ: カギ線 235">
          <a:extLst>
            <a:ext uri="{FF2B5EF4-FFF2-40B4-BE49-F238E27FC236}">
              <a16:creationId xmlns:a16="http://schemas.microsoft.com/office/drawing/2014/main" id="{03128FDB-E711-4B59-9AB1-F1A610068513}"/>
            </a:ext>
          </a:extLst>
        </xdr:cNvPr>
        <xdr:cNvCxnSpPr>
          <a:stCxn id="73" idx="6"/>
          <a:endCxn id="371" idx="1"/>
        </xdr:cNvCxnSpPr>
      </xdr:nvCxnSpPr>
      <xdr:spPr>
        <a:xfrm>
          <a:off x="8084804" y="4643864"/>
          <a:ext cx="315772" cy="7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54038</xdr:colOff>
      <xdr:row>27</xdr:row>
      <xdr:rowOff>25941</xdr:rowOff>
    </xdr:from>
    <xdr:to>
      <xdr:col>19</xdr:col>
      <xdr:colOff>369810</xdr:colOff>
      <xdr:row>27</xdr:row>
      <xdr:rowOff>26248</xdr:rowOff>
    </xdr:to>
    <xdr:cxnSp macro="">
      <xdr:nvCxnSpPr>
        <xdr:cNvPr id="394" name="コネクタ: カギ線 235">
          <a:extLst>
            <a:ext uri="{FF2B5EF4-FFF2-40B4-BE49-F238E27FC236}">
              <a16:creationId xmlns:a16="http://schemas.microsoft.com/office/drawing/2014/main" id="{F0A4DCCA-8847-4F5D-A326-73914E85AFB7}"/>
            </a:ext>
          </a:extLst>
        </xdr:cNvPr>
        <xdr:cNvCxnSpPr>
          <a:stCxn id="387" idx="6"/>
          <a:endCxn id="375" idx="1"/>
        </xdr:cNvCxnSpPr>
      </xdr:nvCxnSpPr>
      <xdr:spPr>
        <a:xfrm>
          <a:off x="8084804" y="5276597"/>
          <a:ext cx="315772" cy="3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54038</xdr:colOff>
      <xdr:row>33</xdr:row>
      <xdr:rowOff>127986</xdr:rowOff>
    </xdr:from>
    <xdr:to>
      <xdr:col>19</xdr:col>
      <xdr:colOff>369810</xdr:colOff>
      <xdr:row>33</xdr:row>
      <xdr:rowOff>128293</xdr:rowOff>
    </xdr:to>
    <xdr:cxnSp macro="">
      <xdr:nvCxnSpPr>
        <xdr:cNvPr id="395" name="コネクタ: カギ線 235">
          <a:extLst>
            <a:ext uri="{FF2B5EF4-FFF2-40B4-BE49-F238E27FC236}">
              <a16:creationId xmlns:a16="http://schemas.microsoft.com/office/drawing/2014/main" id="{7999ED7D-2D2B-4932-A688-2556836F18FD}"/>
            </a:ext>
          </a:extLst>
        </xdr:cNvPr>
        <xdr:cNvCxnSpPr>
          <a:stCxn id="388" idx="6"/>
          <a:endCxn id="379" idx="1"/>
        </xdr:cNvCxnSpPr>
      </xdr:nvCxnSpPr>
      <xdr:spPr>
        <a:xfrm>
          <a:off x="8084804" y="6521642"/>
          <a:ext cx="315772" cy="3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54038</xdr:colOff>
      <xdr:row>36</xdr:row>
      <xdr:rowOff>182414</xdr:rowOff>
    </xdr:from>
    <xdr:to>
      <xdr:col>19</xdr:col>
      <xdr:colOff>369810</xdr:colOff>
      <xdr:row>36</xdr:row>
      <xdr:rowOff>182721</xdr:rowOff>
    </xdr:to>
    <xdr:cxnSp macro="">
      <xdr:nvCxnSpPr>
        <xdr:cNvPr id="396" name="コネクタ: カギ線 235">
          <a:extLst>
            <a:ext uri="{FF2B5EF4-FFF2-40B4-BE49-F238E27FC236}">
              <a16:creationId xmlns:a16="http://schemas.microsoft.com/office/drawing/2014/main" id="{570ED692-B846-44DD-996E-C40EA3E2DBAB}"/>
            </a:ext>
          </a:extLst>
        </xdr:cNvPr>
        <xdr:cNvCxnSpPr>
          <a:stCxn id="391" idx="6"/>
          <a:endCxn id="382" idx="1"/>
        </xdr:cNvCxnSpPr>
      </xdr:nvCxnSpPr>
      <xdr:spPr>
        <a:xfrm>
          <a:off x="8084804" y="7147570"/>
          <a:ext cx="315772" cy="3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54038</xdr:colOff>
      <xdr:row>40</xdr:row>
      <xdr:rowOff>39540</xdr:rowOff>
    </xdr:from>
    <xdr:to>
      <xdr:col>19</xdr:col>
      <xdr:colOff>369810</xdr:colOff>
      <xdr:row>40</xdr:row>
      <xdr:rowOff>46650</xdr:rowOff>
    </xdr:to>
    <xdr:cxnSp macro="">
      <xdr:nvCxnSpPr>
        <xdr:cNvPr id="397" name="コネクタ: カギ線 235">
          <a:extLst>
            <a:ext uri="{FF2B5EF4-FFF2-40B4-BE49-F238E27FC236}">
              <a16:creationId xmlns:a16="http://schemas.microsoft.com/office/drawing/2014/main" id="{167F965F-5C67-4EE4-852F-D6B246844C18}"/>
            </a:ext>
          </a:extLst>
        </xdr:cNvPr>
        <xdr:cNvCxnSpPr>
          <a:stCxn id="389" idx="6"/>
          <a:endCxn id="385" idx="1"/>
        </xdr:cNvCxnSpPr>
      </xdr:nvCxnSpPr>
      <xdr:spPr>
        <a:xfrm>
          <a:off x="8084804" y="7766696"/>
          <a:ext cx="315772" cy="711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147527</xdr:colOff>
      <xdr:row>23</xdr:row>
      <xdr:rowOff>155208</xdr:rowOff>
    </xdr:from>
    <xdr:to>
      <xdr:col>18</xdr:col>
      <xdr:colOff>294726</xdr:colOff>
      <xdr:row>23</xdr:row>
      <xdr:rowOff>155915</xdr:rowOff>
    </xdr:to>
    <xdr:cxnSp macro="">
      <xdr:nvCxnSpPr>
        <xdr:cNvPr id="401" name="コネクタ: カギ線 400">
          <a:extLst>
            <a:ext uri="{FF2B5EF4-FFF2-40B4-BE49-F238E27FC236}">
              <a16:creationId xmlns:a16="http://schemas.microsoft.com/office/drawing/2014/main" id="{6DC8C4EF-5FF3-47FA-A636-B78169142D4A}"/>
            </a:ext>
          </a:extLst>
        </xdr:cNvPr>
        <xdr:cNvCxnSpPr>
          <a:stCxn id="330" idx="3"/>
          <a:endCxn id="73" idx="2"/>
        </xdr:cNvCxnSpPr>
      </xdr:nvCxnSpPr>
      <xdr:spPr>
        <a:xfrm flipV="1">
          <a:off x="6910277" y="4643864"/>
          <a:ext cx="992543" cy="7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285750</xdr:colOff>
      <xdr:row>5</xdr:row>
      <xdr:rowOff>176893</xdr:rowOff>
    </xdr:from>
    <xdr:ext cx="1723549" cy="515782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B0036D0A-7BC4-4B31-A637-F4AC66A09E15}"/>
            </a:ext>
          </a:extLst>
        </xdr:cNvPr>
        <xdr:cNvSpPr txBox="1"/>
      </xdr:nvSpPr>
      <xdr:spPr>
        <a:xfrm>
          <a:off x="710046" y="1138053"/>
          <a:ext cx="1723549" cy="51578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8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企業価値分析</a:t>
          </a:r>
        </a:p>
      </xdr:txBody>
    </xdr:sp>
    <xdr:clientData/>
  </xdr:oneCellAnchor>
  <xdr:oneCellAnchor>
    <xdr:from>
      <xdr:col>24</xdr:col>
      <xdr:colOff>319767</xdr:colOff>
      <xdr:row>5</xdr:row>
      <xdr:rowOff>176893</xdr:rowOff>
    </xdr:from>
    <xdr:ext cx="1723549" cy="515782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92393CAE-00BC-45B8-8F7A-3D0657ED856B}"/>
            </a:ext>
          </a:extLst>
        </xdr:cNvPr>
        <xdr:cNvSpPr txBox="1"/>
      </xdr:nvSpPr>
      <xdr:spPr>
        <a:xfrm>
          <a:off x="10443481" y="1136197"/>
          <a:ext cx="1723549" cy="515782"/>
        </a:xfrm>
        <a:prstGeom prst="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CC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株式指標分析</a:t>
          </a:r>
        </a:p>
      </xdr:txBody>
    </xdr:sp>
    <xdr:clientData/>
  </xdr:oneCellAnchor>
  <xdr:oneCellAnchor>
    <xdr:from>
      <xdr:col>39</xdr:col>
      <xdr:colOff>6823</xdr:colOff>
      <xdr:row>5</xdr:row>
      <xdr:rowOff>176893</xdr:rowOff>
    </xdr:from>
    <xdr:ext cx="2915093" cy="515782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6A600F4B-9001-42CC-A307-DA3999F26FD9}"/>
            </a:ext>
          </a:extLst>
        </xdr:cNvPr>
        <xdr:cNvSpPr txBox="1"/>
      </xdr:nvSpPr>
      <xdr:spPr>
        <a:xfrm>
          <a:off x="16413636" y="1137331"/>
          <a:ext cx="2915093" cy="51578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0033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財務分析（</a:t>
          </a:r>
          <a:r>
            <a:rPr kumimoji="1" lang="en-US" altLang="ja-JP" sz="2000" b="1">
              <a:solidFill>
                <a:srgbClr val="0033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DOE</a:t>
          </a:r>
          <a:r>
            <a:rPr kumimoji="1" lang="ja-JP" altLang="en-US" sz="2000" b="1">
              <a:solidFill>
                <a:srgbClr val="0033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ツリー）</a:t>
          </a:r>
        </a:p>
      </xdr:txBody>
    </xdr:sp>
    <xdr:clientData/>
  </xdr:oneCellAnchor>
  <xdr:twoCellAnchor>
    <xdr:from>
      <xdr:col>29</xdr:col>
      <xdr:colOff>63308</xdr:colOff>
      <xdr:row>31</xdr:row>
      <xdr:rowOff>111315</xdr:rowOff>
    </xdr:from>
    <xdr:to>
      <xdr:col>30</xdr:col>
      <xdr:colOff>168532</xdr:colOff>
      <xdr:row>35</xdr:row>
      <xdr:rowOff>173574</xdr:rowOff>
    </xdr:to>
    <xdr:cxnSp macro="">
      <xdr:nvCxnSpPr>
        <xdr:cNvPr id="299" name="コネクタ: カギ線 260">
          <a:extLst>
            <a:ext uri="{FF2B5EF4-FFF2-40B4-BE49-F238E27FC236}">
              <a16:creationId xmlns:a16="http://schemas.microsoft.com/office/drawing/2014/main" id="{5E5D4C56-E5B0-410E-A7F7-906CC6D973D4}"/>
            </a:ext>
          </a:extLst>
        </xdr:cNvPr>
        <xdr:cNvCxnSpPr>
          <a:stCxn id="321" idx="1"/>
          <a:endCxn id="297" idx="3"/>
        </xdr:cNvCxnSpPr>
      </xdr:nvCxnSpPr>
      <xdr:spPr>
        <a:xfrm rot="10800000">
          <a:off x="12263246" y="6159690"/>
          <a:ext cx="525911" cy="824259"/>
        </a:xfrm>
        <a:prstGeom prst="bentConnector3">
          <a:avLst>
            <a:gd name="adj1" fmla="val 50000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369810</xdr:colOff>
      <xdr:row>29</xdr:row>
      <xdr:rowOff>120365</xdr:rowOff>
    </xdr:from>
    <xdr:to>
      <xdr:col>22</xdr:col>
      <xdr:colOff>8201</xdr:colOff>
      <xdr:row>32</xdr:row>
      <xdr:rowOff>122352</xdr:rowOff>
    </xdr:to>
    <xdr:grpSp>
      <xdr:nvGrpSpPr>
        <xdr:cNvPr id="338" name="グループ化 337">
          <a:extLst>
            <a:ext uri="{FF2B5EF4-FFF2-40B4-BE49-F238E27FC236}">
              <a16:creationId xmlns:a16="http://schemas.microsoft.com/office/drawing/2014/main" id="{94459C01-C83F-43BF-92B2-455A5EBAF09F}"/>
            </a:ext>
          </a:extLst>
        </xdr:cNvPr>
        <xdr:cNvGrpSpPr/>
      </xdr:nvGrpSpPr>
      <xdr:grpSpPr>
        <a:xfrm>
          <a:off x="8384417" y="5767329"/>
          <a:ext cx="903855" cy="573487"/>
          <a:chOff x="847724" y="1524000"/>
          <a:chExt cx="900000" cy="573487"/>
        </a:xfrm>
      </xdr:grpSpPr>
      <xdr:sp macro="" textlink="">
        <xdr:nvSpPr>
          <xdr:cNvPr id="345" name="テキスト ボックス 344">
            <a:extLst>
              <a:ext uri="{FF2B5EF4-FFF2-40B4-BE49-F238E27FC236}">
                <a16:creationId xmlns:a16="http://schemas.microsoft.com/office/drawing/2014/main" id="{0207C4B5-F0BE-4439-909C-E2C4D3951A45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受取利息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54">
        <xdr:nvSpPr>
          <xdr:cNvPr id="369" name="テキスト ボックス 368">
            <a:extLst>
              <a:ext uri="{FF2B5EF4-FFF2-40B4-BE49-F238E27FC236}">
                <a16:creationId xmlns:a16="http://schemas.microsoft.com/office/drawing/2014/main" id="{34F0625F-074D-45AF-A84B-88E67139AFEC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4220BDEA-2E04-41B8-A79B-48590411154C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105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18</xdr:col>
      <xdr:colOff>294726</xdr:colOff>
      <xdr:row>29</xdr:row>
      <xdr:rowOff>174058</xdr:rowOff>
    </xdr:from>
    <xdr:to>
      <xdr:col>19</xdr:col>
      <xdr:colOff>54038</xdr:colOff>
      <xdr:row>30</xdr:row>
      <xdr:rowOff>163558</xdr:rowOff>
    </xdr:to>
    <xdr:grpSp>
      <xdr:nvGrpSpPr>
        <xdr:cNvPr id="377" name="グループ化 376">
          <a:extLst>
            <a:ext uri="{FF2B5EF4-FFF2-40B4-BE49-F238E27FC236}">
              <a16:creationId xmlns:a16="http://schemas.microsoft.com/office/drawing/2014/main" id="{97115EB4-A256-4614-B28F-C591663BF8E3}"/>
            </a:ext>
          </a:extLst>
        </xdr:cNvPr>
        <xdr:cNvGrpSpPr/>
      </xdr:nvGrpSpPr>
      <xdr:grpSpPr>
        <a:xfrm>
          <a:off x="7887512" y="5821022"/>
          <a:ext cx="181133" cy="180000"/>
          <a:chOff x="3390900" y="1837463"/>
          <a:chExt cx="180000" cy="180000"/>
        </a:xfrm>
        <a:solidFill>
          <a:schemeClr val="bg1"/>
        </a:solidFill>
      </xdr:grpSpPr>
      <xdr:sp macro="" textlink="">
        <xdr:nvSpPr>
          <xdr:cNvPr id="398" name="楕円 397">
            <a:extLst>
              <a:ext uri="{FF2B5EF4-FFF2-40B4-BE49-F238E27FC236}">
                <a16:creationId xmlns:a16="http://schemas.microsoft.com/office/drawing/2014/main" id="{7477C08D-B045-4C92-A33B-1AF44045BD67}"/>
              </a:ext>
            </a:extLst>
          </xdr:cNvPr>
          <xdr:cNvSpPr/>
        </xdr:nvSpPr>
        <xdr:spPr>
          <a:xfrm>
            <a:off x="3390900" y="1837463"/>
            <a:ext cx="180000" cy="180000"/>
          </a:xfrm>
          <a:prstGeom prst="ellipse">
            <a:avLst/>
          </a:prstGeom>
          <a:grpFill/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cxnSp macro="">
        <xdr:nvCxnSpPr>
          <xdr:cNvPr id="399" name="直線コネクタ 398">
            <a:extLst>
              <a:ext uri="{FF2B5EF4-FFF2-40B4-BE49-F238E27FC236}">
                <a16:creationId xmlns:a16="http://schemas.microsoft.com/office/drawing/2014/main" id="{B602AC40-1864-46FE-A093-A1995E291474}"/>
              </a:ext>
            </a:extLst>
          </xdr:cNvPr>
          <xdr:cNvCxnSpPr>
            <a:stCxn id="398" idx="2"/>
            <a:endCxn id="398" idx="6"/>
          </xdr:cNvCxnSpPr>
        </xdr:nvCxnSpPr>
        <xdr:spPr>
          <a:xfrm>
            <a:off x="3390900" y="1927463"/>
            <a:ext cx="180000" cy="0"/>
          </a:xfrm>
          <a:prstGeom prst="line">
            <a:avLst/>
          </a:prstGeom>
          <a:grpFill/>
          <a:ln w="190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19</xdr:col>
      <xdr:colOff>54038</xdr:colOff>
      <xdr:row>30</xdr:row>
      <xdr:rowOff>73558</xdr:rowOff>
    </xdr:from>
    <xdr:to>
      <xdr:col>19</xdr:col>
      <xdr:colOff>369810</xdr:colOff>
      <xdr:row>30</xdr:row>
      <xdr:rowOff>73865</xdr:rowOff>
    </xdr:to>
    <xdr:cxnSp macro="">
      <xdr:nvCxnSpPr>
        <xdr:cNvPr id="400" name="コネクタ: カギ線 235">
          <a:extLst>
            <a:ext uri="{FF2B5EF4-FFF2-40B4-BE49-F238E27FC236}">
              <a16:creationId xmlns:a16="http://schemas.microsoft.com/office/drawing/2014/main" id="{B7C3F284-47D2-466C-879A-67ED92D592BD}"/>
            </a:ext>
          </a:extLst>
        </xdr:cNvPr>
        <xdr:cNvCxnSpPr>
          <a:stCxn id="398" idx="6"/>
          <a:endCxn id="345" idx="1"/>
        </xdr:cNvCxnSpPr>
      </xdr:nvCxnSpPr>
      <xdr:spPr>
        <a:xfrm>
          <a:off x="8084804" y="5895714"/>
          <a:ext cx="315772" cy="30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384726</xdr:colOff>
      <xdr:row>37</xdr:row>
      <xdr:rowOff>81914</xdr:rowOff>
    </xdr:from>
    <xdr:to>
      <xdr:col>18</xdr:col>
      <xdr:colOff>384726</xdr:colOff>
      <xdr:row>39</xdr:row>
      <xdr:rowOff>140040</xdr:rowOff>
    </xdr:to>
    <xdr:cxnSp macro="">
      <xdr:nvCxnSpPr>
        <xdr:cNvPr id="403" name="コネクタ: カギ線 402">
          <a:extLst>
            <a:ext uri="{FF2B5EF4-FFF2-40B4-BE49-F238E27FC236}">
              <a16:creationId xmlns:a16="http://schemas.microsoft.com/office/drawing/2014/main" id="{FB787F5C-D8F7-4019-9287-0730928D47AD}"/>
            </a:ext>
          </a:extLst>
        </xdr:cNvPr>
        <xdr:cNvCxnSpPr>
          <a:stCxn id="391" idx="4"/>
          <a:endCxn id="389" idx="0"/>
        </xdr:cNvCxnSpPr>
      </xdr:nvCxnSpPr>
      <xdr:spPr>
        <a:xfrm>
          <a:off x="7992820" y="7237570"/>
          <a:ext cx="0" cy="439126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10214</xdr:colOff>
      <xdr:row>43</xdr:row>
      <xdr:rowOff>189487</xdr:rowOff>
    </xdr:from>
    <xdr:to>
      <xdr:col>29</xdr:col>
      <xdr:colOff>62489</xdr:colOff>
      <xdr:row>47</xdr:row>
      <xdr:rowOff>974</xdr:rowOff>
    </xdr:to>
    <xdr:grpSp>
      <xdr:nvGrpSpPr>
        <xdr:cNvPr id="408" name="グループ化 407">
          <a:extLst>
            <a:ext uri="{FF2B5EF4-FFF2-40B4-BE49-F238E27FC236}">
              <a16:creationId xmlns:a16="http://schemas.microsoft.com/office/drawing/2014/main" id="{817FE0BE-3211-4F27-8D8A-4436CEDA7429}"/>
            </a:ext>
          </a:extLst>
        </xdr:cNvPr>
        <xdr:cNvGrpSpPr/>
      </xdr:nvGrpSpPr>
      <xdr:grpSpPr>
        <a:xfrm>
          <a:off x="11399393" y="8503451"/>
          <a:ext cx="895917" cy="573487"/>
          <a:chOff x="847724" y="1524000"/>
          <a:chExt cx="900000" cy="573487"/>
        </a:xfrm>
      </xdr:grpSpPr>
      <xdr:sp macro="" textlink="">
        <xdr:nvSpPr>
          <xdr:cNvPr id="410" name="テキスト ボックス 409">
            <a:extLst>
              <a:ext uri="{FF2B5EF4-FFF2-40B4-BE49-F238E27FC236}">
                <a16:creationId xmlns:a16="http://schemas.microsoft.com/office/drawing/2014/main" id="{036485B1-A8D2-444E-8EE1-2F8890BD1C8B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en-US" altLang="ja-JP" sz="1100">
                <a:latin typeface="Meiryo UI" panose="020B0604030504040204" pitchFamily="50" charset="-128"/>
                <a:ea typeface="Meiryo UI" panose="020B0604030504040204" pitchFamily="50" charset="-128"/>
              </a:rPr>
              <a:t>DOE</a:t>
            </a:r>
          </a:p>
        </xdr:txBody>
      </xdr:sp>
      <xdr:sp macro="" textlink="$BB$29">
        <xdr:nvSpPr>
          <xdr:cNvPr id="411" name="テキスト ボックス 410">
            <a:extLst>
              <a:ext uri="{FF2B5EF4-FFF2-40B4-BE49-F238E27FC236}">
                <a16:creationId xmlns:a16="http://schemas.microsoft.com/office/drawing/2014/main" id="{66A9126E-C4E6-43AF-99BB-AD9588808052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A796AF93-C7F9-4E32-9752-BE227A62FA35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1.1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182358</xdr:colOff>
      <xdr:row>44</xdr:row>
      <xdr:rowOff>51734</xdr:rowOff>
    </xdr:from>
    <xdr:to>
      <xdr:col>30</xdr:col>
      <xdr:colOff>362359</xdr:colOff>
      <xdr:row>45</xdr:row>
      <xdr:rowOff>41234</xdr:rowOff>
    </xdr:to>
    <xdr:sp macro="" textlink="">
      <xdr:nvSpPr>
        <xdr:cNvPr id="416" name="フローチャート: 和接合 415">
          <a:extLst>
            <a:ext uri="{FF2B5EF4-FFF2-40B4-BE49-F238E27FC236}">
              <a16:creationId xmlns:a16="http://schemas.microsoft.com/office/drawing/2014/main" id="{0F87C9D3-B6B4-4B42-9CDF-345136D524F7}"/>
            </a:ext>
          </a:extLst>
        </xdr:cNvPr>
        <xdr:cNvSpPr/>
      </xdr:nvSpPr>
      <xdr:spPr>
        <a:xfrm>
          <a:off x="12802983" y="8576609"/>
          <a:ext cx="180001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272359</xdr:colOff>
      <xdr:row>45</xdr:row>
      <xdr:rowOff>41234</xdr:rowOff>
    </xdr:from>
    <xdr:to>
      <xdr:col>33</xdr:col>
      <xdr:colOff>137318</xdr:colOff>
      <xdr:row>48</xdr:row>
      <xdr:rowOff>25388</xdr:rowOff>
    </xdr:to>
    <xdr:cxnSp macro="">
      <xdr:nvCxnSpPr>
        <xdr:cNvPr id="417" name="コネクタ: カギ線 416">
          <a:extLst>
            <a:ext uri="{FF2B5EF4-FFF2-40B4-BE49-F238E27FC236}">
              <a16:creationId xmlns:a16="http://schemas.microsoft.com/office/drawing/2014/main" id="{D97F955E-9293-416A-897E-8F166837916F}"/>
            </a:ext>
          </a:extLst>
        </xdr:cNvPr>
        <xdr:cNvCxnSpPr>
          <a:stCxn id="416" idx="4"/>
          <a:endCxn id="136" idx="0"/>
        </xdr:cNvCxnSpPr>
      </xdr:nvCxnSpPr>
      <xdr:spPr>
        <a:xfrm rot="16200000" flipH="1">
          <a:off x="13178668" y="8470925"/>
          <a:ext cx="555654" cy="1127022"/>
        </a:xfrm>
        <a:prstGeom prst="bentConnector3">
          <a:avLst>
            <a:gd name="adj1" fmla="val 79998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62489</xdr:colOff>
      <xdr:row>44</xdr:row>
      <xdr:rowOff>141734</xdr:rowOff>
    </xdr:from>
    <xdr:to>
      <xdr:col>30</xdr:col>
      <xdr:colOff>182358</xdr:colOff>
      <xdr:row>44</xdr:row>
      <xdr:rowOff>142987</xdr:rowOff>
    </xdr:to>
    <xdr:cxnSp macro="">
      <xdr:nvCxnSpPr>
        <xdr:cNvPr id="418" name="コネクタ: カギ線 417">
          <a:extLst>
            <a:ext uri="{FF2B5EF4-FFF2-40B4-BE49-F238E27FC236}">
              <a16:creationId xmlns:a16="http://schemas.microsoft.com/office/drawing/2014/main" id="{DE06B65A-5954-41C5-9C5C-3316374EEF3A}"/>
            </a:ext>
          </a:extLst>
        </xdr:cNvPr>
        <xdr:cNvCxnSpPr>
          <a:stCxn id="410" idx="3"/>
          <a:endCxn id="416" idx="2"/>
        </xdr:cNvCxnSpPr>
      </xdr:nvCxnSpPr>
      <xdr:spPr>
        <a:xfrm flipV="1">
          <a:off x="12262427" y="8666609"/>
          <a:ext cx="540556" cy="125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116285</xdr:colOff>
      <xdr:row>44</xdr:row>
      <xdr:rowOff>8043</xdr:rowOff>
    </xdr:from>
    <xdr:to>
      <xdr:col>34</xdr:col>
      <xdr:colOff>158352</xdr:colOff>
      <xdr:row>47</xdr:row>
      <xdr:rowOff>10030</xdr:rowOff>
    </xdr:to>
    <xdr:grpSp>
      <xdr:nvGrpSpPr>
        <xdr:cNvPr id="419" name="グループ化 418">
          <a:extLst>
            <a:ext uri="{FF2B5EF4-FFF2-40B4-BE49-F238E27FC236}">
              <a16:creationId xmlns:a16="http://schemas.microsoft.com/office/drawing/2014/main" id="{0F77B7D9-A0E7-44A0-B905-E4460FE6E845}"/>
            </a:ext>
          </a:extLst>
        </xdr:cNvPr>
        <xdr:cNvGrpSpPr/>
      </xdr:nvGrpSpPr>
      <xdr:grpSpPr>
        <a:xfrm>
          <a:off x="13614571" y="8512507"/>
          <a:ext cx="885710" cy="573487"/>
          <a:chOff x="847724" y="1524000"/>
          <a:chExt cx="900000" cy="573487"/>
        </a:xfrm>
      </xdr:grpSpPr>
      <xdr:sp macro="" textlink="">
        <xdr:nvSpPr>
          <xdr:cNvPr id="420" name="テキスト ボックス 419">
            <a:extLst>
              <a:ext uri="{FF2B5EF4-FFF2-40B4-BE49-F238E27FC236}">
                <a16:creationId xmlns:a16="http://schemas.microsoft.com/office/drawing/2014/main" id="{05DA6FFA-5A2C-418D-B85A-A68BD48976DA}"/>
              </a:ext>
            </a:extLst>
          </xdr:cNvPr>
          <xdr:cNvSpPr txBox="1"/>
        </xdr:nvSpPr>
        <xdr:spPr>
          <a:xfrm>
            <a:off x="847724" y="1524000"/>
            <a:ext cx="900000" cy="288000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r>
              <a: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rPr>
              <a:t>配当性向</a:t>
            </a:r>
            <a:endPara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$BB$28">
        <xdr:nvSpPr>
          <xdr:cNvPr id="421" name="テキスト ボックス 420">
            <a:extLst>
              <a:ext uri="{FF2B5EF4-FFF2-40B4-BE49-F238E27FC236}">
                <a16:creationId xmlns:a16="http://schemas.microsoft.com/office/drawing/2014/main" id="{28EFB723-E3FD-40B8-8B54-A64B0DAE60CB}"/>
              </a:ext>
            </a:extLst>
          </xdr:cNvPr>
          <xdr:cNvSpPr txBox="1"/>
        </xdr:nvSpPr>
        <xdr:spPr>
          <a:xfrm>
            <a:off x="847724" y="1809487"/>
            <a:ext cx="900000" cy="28800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9050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1">
            <a:noAutofit/>
          </a:bodyPr>
          <a:lstStyle/>
          <a:p>
            <a:fld id="{9307FA20-A16C-4635-BB36-89C932466C76}" type="TxLink">
              <a:rPr kumimoji="1" lang="en-US" altLang="en-US" sz="1100" b="0" i="0" u="none" strike="noStrike">
                <a:solidFill>
                  <a:srgbClr val="000000"/>
                </a:solidFill>
                <a:latin typeface="Meiryo UI"/>
                <a:ea typeface="Meiryo UI"/>
              </a:rPr>
              <a:pPr/>
              <a:t>5.2</a:t>
            </a:fld>
            <a:endParaRPr kumimoji="1" lang="ja-JP" altLang="en-US" sz="1100">
              <a:solidFill>
                <a:schemeClr val="accent5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30</xdr:col>
      <xdr:colOff>362359</xdr:colOff>
      <xdr:row>44</xdr:row>
      <xdr:rowOff>141734</xdr:rowOff>
    </xdr:from>
    <xdr:to>
      <xdr:col>32</xdr:col>
      <xdr:colOff>116285</xdr:colOff>
      <xdr:row>44</xdr:row>
      <xdr:rowOff>152043</xdr:rowOff>
    </xdr:to>
    <xdr:cxnSp macro="">
      <xdr:nvCxnSpPr>
        <xdr:cNvPr id="422" name="コネクタ: カギ線 421">
          <a:extLst>
            <a:ext uri="{FF2B5EF4-FFF2-40B4-BE49-F238E27FC236}">
              <a16:creationId xmlns:a16="http://schemas.microsoft.com/office/drawing/2014/main" id="{93A9B8C0-3BF6-4FBA-B50D-C6A0B549F8EE}"/>
            </a:ext>
          </a:extLst>
        </xdr:cNvPr>
        <xdr:cNvCxnSpPr>
          <a:stCxn id="420" idx="1"/>
          <a:endCxn id="416" idx="6"/>
        </xdr:cNvCxnSpPr>
      </xdr:nvCxnSpPr>
      <xdr:spPr>
        <a:xfrm flipH="1" flipV="1">
          <a:off x="12982984" y="8666609"/>
          <a:ext cx="595301" cy="10309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81318</xdr:colOff>
      <xdr:row>44</xdr:row>
      <xdr:rowOff>62796</xdr:rowOff>
    </xdr:from>
    <xdr:to>
      <xdr:col>46</xdr:col>
      <xdr:colOff>267520</xdr:colOff>
      <xdr:row>45</xdr:row>
      <xdr:rowOff>68172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33C71D12-C952-4F9C-B66C-18EE923B3F46}"/>
            </a:ext>
          </a:extLst>
        </xdr:cNvPr>
        <xdr:cNvGrpSpPr/>
      </xdr:nvGrpSpPr>
      <xdr:grpSpPr>
        <a:xfrm>
          <a:off x="19485104" y="8567260"/>
          <a:ext cx="186202" cy="195876"/>
          <a:chOff x="6068640" y="3121806"/>
          <a:chExt cx="180079" cy="195876"/>
        </a:xfrm>
      </xdr:grpSpPr>
      <xdr:sp macro="" textlink="">
        <xdr:nvSpPr>
          <xdr:cNvPr id="424" name="楕円 423">
            <a:extLst>
              <a:ext uri="{FF2B5EF4-FFF2-40B4-BE49-F238E27FC236}">
                <a16:creationId xmlns:a16="http://schemas.microsoft.com/office/drawing/2014/main" id="{2E827D48-4C28-4248-A8BA-7C4423D27FB9}"/>
              </a:ext>
            </a:extLst>
          </xdr:cNvPr>
          <xdr:cNvSpPr/>
        </xdr:nvSpPr>
        <xdr:spPr>
          <a:xfrm>
            <a:off x="6068640" y="3137682"/>
            <a:ext cx="180000" cy="180000"/>
          </a:xfrm>
          <a:prstGeom prst="ellipse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sp macro="" textlink="">
        <xdr:nvSpPr>
          <xdr:cNvPr id="425" name="テキスト ボックス 424">
            <a:extLst>
              <a:ext uri="{FF2B5EF4-FFF2-40B4-BE49-F238E27FC236}">
                <a16:creationId xmlns:a16="http://schemas.microsoft.com/office/drawing/2014/main" id="{D3422D03-B84F-4C44-8B12-7F486951687C}"/>
              </a:ext>
            </a:extLst>
          </xdr:cNvPr>
          <xdr:cNvSpPr txBox="1"/>
        </xdr:nvSpPr>
        <xdr:spPr>
          <a:xfrm>
            <a:off x="6068716" y="3121806"/>
            <a:ext cx="180003" cy="18000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none" lIns="0" tIns="0" rIns="0" bIns="0" rtlCol="0" anchor="ctr" anchorCtr="1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  <a:lumOff val="50000"/>
                  </a:sysClr>
                </a:solidFill>
                <a:effectLst/>
                <a:uLnTx/>
                <a:uFillTx/>
                <a:latin typeface="Calibri" panose="020F0502020204030204"/>
                <a:ea typeface="游ゴシック" panose="020B0400000000000000" pitchFamily="50" charset="-128"/>
                <a:cs typeface="+mn-cs"/>
              </a:rPr>
              <a:t>÷</a:t>
            </a:r>
            <a:endPara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50000"/>
                  <a:lumOff val="50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46</xdr:col>
      <xdr:colOff>174420</xdr:colOff>
      <xdr:row>45</xdr:row>
      <xdr:rowOff>52296</xdr:rowOff>
    </xdr:from>
    <xdr:to>
      <xdr:col>46</xdr:col>
      <xdr:colOff>174459</xdr:colOff>
      <xdr:row>48</xdr:row>
      <xdr:rowOff>36998</xdr:rowOff>
    </xdr:to>
    <xdr:cxnSp macro="">
      <xdr:nvCxnSpPr>
        <xdr:cNvPr id="426" name="コネクタ: カギ線 425">
          <a:extLst>
            <a:ext uri="{FF2B5EF4-FFF2-40B4-BE49-F238E27FC236}">
              <a16:creationId xmlns:a16="http://schemas.microsoft.com/office/drawing/2014/main" id="{5127DCA0-5302-43A8-8BA3-F91A92946B91}"/>
            </a:ext>
          </a:extLst>
        </xdr:cNvPr>
        <xdr:cNvCxnSpPr>
          <a:stCxn id="228" idx="0"/>
          <a:endCxn id="425" idx="2"/>
        </xdr:cNvCxnSpPr>
      </xdr:nvCxnSpPr>
      <xdr:spPr>
        <a:xfrm flipV="1">
          <a:off x="19526045" y="8767671"/>
          <a:ext cx="39" cy="556202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158352</xdr:colOff>
      <xdr:row>44</xdr:row>
      <xdr:rowOff>152043</xdr:rowOff>
    </xdr:from>
    <xdr:to>
      <xdr:col>46</xdr:col>
      <xdr:colOff>81397</xdr:colOff>
      <xdr:row>44</xdr:row>
      <xdr:rowOff>152796</xdr:rowOff>
    </xdr:to>
    <xdr:cxnSp macro="">
      <xdr:nvCxnSpPr>
        <xdr:cNvPr id="427" name="コネクタ: カギ線 426">
          <a:extLst>
            <a:ext uri="{FF2B5EF4-FFF2-40B4-BE49-F238E27FC236}">
              <a16:creationId xmlns:a16="http://schemas.microsoft.com/office/drawing/2014/main" id="{52FA610B-1FDF-4722-A580-C1D0556C84E7}"/>
            </a:ext>
          </a:extLst>
        </xdr:cNvPr>
        <xdr:cNvCxnSpPr>
          <a:stCxn id="425" idx="1"/>
          <a:endCxn id="420" idx="3"/>
        </xdr:cNvCxnSpPr>
      </xdr:nvCxnSpPr>
      <xdr:spPr>
        <a:xfrm flipH="1" flipV="1">
          <a:off x="14461727" y="8676918"/>
          <a:ext cx="4971295" cy="75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174420</xdr:colOff>
      <xdr:row>42</xdr:row>
      <xdr:rowOff>110888</xdr:rowOff>
    </xdr:from>
    <xdr:to>
      <xdr:col>46</xdr:col>
      <xdr:colOff>174460</xdr:colOff>
      <xdr:row>44</xdr:row>
      <xdr:rowOff>62795</xdr:rowOff>
    </xdr:to>
    <xdr:cxnSp macro="">
      <xdr:nvCxnSpPr>
        <xdr:cNvPr id="428" name="コネクタ: カギ線 427">
          <a:extLst>
            <a:ext uri="{FF2B5EF4-FFF2-40B4-BE49-F238E27FC236}">
              <a16:creationId xmlns:a16="http://schemas.microsoft.com/office/drawing/2014/main" id="{40DE465C-F9F4-43CF-99C1-29A3EBE29824}"/>
            </a:ext>
          </a:extLst>
        </xdr:cNvPr>
        <xdr:cNvCxnSpPr>
          <a:stCxn id="256" idx="2"/>
          <a:endCxn id="425" idx="0"/>
        </xdr:cNvCxnSpPr>
      </xdr:nvCxnSpPr>
      <xdr:spPr>
        <a:xfrm rot="16200000" flipH="1">
          <a:off x="19359611" y="8421197"/>
          <a:ext cx="332907" cy="40"/>
        </a:xfrm>
        <a:prstGeom prst="bentConnector3">
          <a:avLst>
            <a:gd name="adj1" fmla="val 50000"/>
          </a:avLst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369054</xdr:colOff>
      <xdr:row>39</xdr:row>
      <xdr:rowOff>158748</xdr:rowOff>
    </xdr:from>
    <xdr:to>
      <xdr:col>24</xdr:col>
      <xdr:colOff>128367</xdr:colOff>
      <xdr:row>40</xdr:row>
      <xdr:rowOff>148248</xdr:rowOff>
    </xdr:to>
    <xdr:sp macro="" textlink="">
      <xdr:nvSpPr>
        <xdr:cNvPr id="429" name="フローチャート: 和接合 428">
          <a:extLst>
            <a:ext uri="{FF2B5EF4-FFF2-40B4-BE49-F238E27FC236}">
              <a16:creationId xmlns:a16="http://schemas.microsoft.com/office/drawing/2014/main" id="{3D98BD81-BDC0-4BAE-8A92-EAF446089EF1}"/>
            </a:ext>
          </a:extLst>
        </xdr:cNvPr>
        <xdr:cNvSpPr/>
      </xdr:nvSpPr>
      <xdr:spPr>
        <a:xfrm>
          <a:off x="10044867" y="7731123"/>
          <a:ext cx="180000" cy="180000"/>
        </a:xfrm>
        <a:prstGeom prst="flowChartSummingJunction">
          <a:avLst/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38367</xdr:colOff>
      <xdr:row>21</xdr:row>
      <xdr:rowOff>68690</xdr:rowOff>
    </xdr:from>
    <xdr:to>
      <xdr:col>24</xdr:col>
      <xdr:colOff>38367</xdr:colOff>
      <xdr:row>39</xdr:row>
      <xdr:rowOff>158748</xdr:rowOff>
    </xdr:to>
    <xdr:cxnSp macro="">
      <xdr:nvCxnSpPr>
        <xdr:cNvPr id="431" name="コネクタ: カギ線 430">
          <a:extLst>
            <a:ext uri="{FF2B5EF4-FFF2-40B4-BE49-F238E27FC236}">
              <a16:creationId xmlns:a16="http://schemas.microsoft.com/office/drawing/2014/main" id="{FF75F81F-E70C-4410-B292-422FD41FC2DB}"/>
            </a:ext>
          </a:extLst>
        </xdr:cNvPr>
        <xdr:cNvCxnSpPr>
          <a:stCxn id="351" idx="2"/>
          <a:endCxn id="429" idx="0"/>
        </xdr:cNvCxnSpPr>
      </xdr:nvCxnSpPr>
      <xdr:spPr>
        <a:xfrm>
          <a:off x="10134867" y="4204128"/>
          <a:ext cx="0" cy="3526995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39</xdr:row>
      <xdr:rowOff>158759</xdr:rowOff>
    </xdr:from>
    <xdr:to>
      <xdr:col>26</xdr:col>
      <xdr:colOff>128586</xdr:colOff>
      <xdr:row>40</xdr:row>
      <xdr:rowOff>171197</xdr:rowOff>
    </xdr:to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AB33A8D0-4543-4973-992B-01732B997643}"/>
            </a:ext>
          </a:extLst>
        </xdr:cNvPr>
        <xdr:cNvSpPr txBox="1"/>
      </xdr:nvSpPr>
      <xdr:spPr>
        <a:xfrm>
          <a:off x="11247438" y="7731134"/>
          <a:ext cx="239711" cy="202938"/>
        </a:xfrm>
        <a:prstGeom prst="rect">
          <a:avLst/>
        </a:prstGeom>
        <a:solidFill>
          <a:srgbClr val="FFCCFF"/>
        </a:solidFill>
        <a:ln w="19050">
          <a:noFill/>
        </a:ln>
        <a:effectLst/>
      </xdr:spPr>
      <xdr:txBody>
        <a:bodyPr vertOverflow="clip" horzOverflow="clip" wrap="none" lIns="36000" tIns="36000" rIns="36000" bIns="36000" rtlCol="0" anchor="ctr" anchorCtr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44</xdr:row>
      <xdr:rowOff>39696</xdr:rowOff>
    </xdr:from>
    <xdr:to>
      <xdr:col>26</xdr:col>
      <xdr:colOff>128586</xdr:colOff>
      <xdr:row>45</xdr:row>
      <xdr:rowOff>52134</xdr:rowOff>
    </xdr:to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6CAAC0BD-DDC0-4F47-A961-E3B903C542E1}"/>
            </a:ext>
          </a:extLst>
        </xdr:cNvPr>
        <xdr:cNvSpPr txBox="1"/>
      </xdr:nvSpPr>
      <xdr:spPr>
        <a:xfrm>
          <a:off x="11247438" y="8564571"/>
          <a:ext cx="239711" cy="20293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noFill/>
        </a:ln>
        <a:effectLst/>
      </xdr:spPr>
      <xdr:txBody>
        <a:bodyPr vertOverflow="clip" horzOverflow="clip" wrap="none" lIns="36000" tIns="36000" rIns="36000" bIns="36000" rtlCol="0" anchor="ctr" anchorCtr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128367</xdr:colOff>
      <xdr:row>40</xdr:row>
      <xdr:rowOff>57935</xdr:rowOff>
    </xdr:from>
    <xdr:to>
      <xdr:col>27</xdr:col>
      <xdr:colOff>10214</xdr:colOff>
      <xdr:row>40</xdr:row>
      <xdr:rowOff>58248</xdr:rowOff>
    </xdr:to>
    <xdr:cxnSp macro="">
      <xdr:nvCxnSpPr>
        <xdr:cNvPr id="430" name="コネクタ: カギ線 343">
          <a:extLst>
            <a:ext uri="{FF2B5EF4-FFF2-40B4-BE49-F238E27FC236}">
              <a16:creationId xmlns:a16="http://schemas.microsoft.com/office/drawing/2014/main" id="{A304EB7A-4FB2-4B2D-B729-09B599C6FF31}"/>
            </a:ext>
          </a:extLst>
        </xdr:cNvPr>
        <xdr:cNvCxnSpPr>
          <a:stCxn id="341" idx="1"/>
          <a:endCxn id="429" idx="6"/>
        </xdr:cNvCxnSpPr>
      </xdr:nvCxnSpPr>
      <xdr:spPr>
        <a:xfrm flipH="1">
          <a:off x="10224867" y="7820810"/>
          <a:ext cx="1564597" cy="31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38368</xdr:colOff>
      <xdr:row>40</xdr:row>
      <xdr:rowOff>148249</xdr:rowOff>
    </xdr:from>
    <xdr:to>
      <xdr:col>27</xdr:col>
      <xdr:colOff>10215</xdr:colOff>
      <xdr:row>44</xdr:row>
      <xdr:rowOff>142988</xdr:rowOff>
    </xdr:to>
    <xdr:cxnSp macro="">
      <xdr:nvCxnSpPr>
        <xdr:cNvPr id="432" name="コネクタ: カギ線 260">
          <a:extLst>
            <a:ext uri="{FF2B5EF4-FFF2-40B4-BE49-F238E27FC236}">
              <a16:creationId xmlns:a16="http://schemas.microsoft.com/office/drawing/2014/main" id="{FC8C692D-9D4B-4861-929A-66D6FF589FE5}"/>
            </a:ext>
          </a:extLst>
        </xdr:cNvPr>
        <xdr:cNvCxnSpPr>
          <a:stCxn id="410" idx="1"/>
          <a:endCxn id="429" idx="4"/>
        </xdr:cNvCxnSpPr>
      </xdr:nvCxnSpPr>
      <xdr:spPr>
        <a:xfrm rot="10800000">
          <a:off x="10134868" y="7911124"/>
          <a:ext cx="1654597" cy="756739"/>
        </a:xfrm>
        <a:prstGeom prst="bentConnector2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384726</xdr:colOff>
      <xdr:row>34</xdr:row>
      <xdr:rowOff>27486</xdr:rowOff>
    </xdr:from>
    <xdr:to>
      <xdr:col>18</xdr:col>
      <xdr:colOff>384726</xdr:colOff>
      <xdr:row>36</xdr:row>
      <xdr:rowOff>92414</xdr:rowOff>
    </xdr:to>
    <xdr:cxnSp macro="">
      <xdr:nvCxnSpPr>
        <xdr:cNvPr id="435" name="コネクタ: カギ線 402">
          <a:extLst>
            <a:ext uri="{FF2B5EF4-FFF2-40B4-BE49-F238E27FC236}">
              <a16:creationId xmlns:a16="http://schemas.microsoft.com/office/drawing/2014/main" id="{E0BC3C58-A968-47A8-9F30-2231CA197840}"/>
            </a:ext>
          </a:extLst>
        </xdr:cNvPr>
        <xdr:cNvCxnSpPr>
          <a:stCxn id="388" idx="4"/>
          <a:endCxn id="391" idx="0"/>
        </xdr:cNvCxnSpPr>
      </xdr:nvCxnSpPr>
      <xdr:spPr>
        <a:xfrm>
          <a:off x="7992820" y="6611642"/>
          <a:ext cx="0" cy="44592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384726</xdr:colOff>
      <xdr:row>30</xdr:row>
      <xdr:rowOff>163558</xdr:rowOff>
    </xdr:from>
    <xdr:to>
      <xdr:col>18</xdr:col>
      <xdr:colOff>384726</xdr:colOff>
      <xdr:row>33</xdr:row>
      <xdr:rowOff>37986</xdr:rowOff>
    </xdr:to>
    <xdr:cxnSp macro="">
      <xdr:nvCxnSpPr>
        <xdr:cNvPr id="436" name="コネクタ: カギ線 402">
          <a:extLst>
            <a:ext uri="{FF2B5EF4-FFF2-40B4-BE49-F238E27FC236}">
              <a16:creationId xmlns:a16="http://schemas.microsoft.com/office/drawing/2014/main" id="{E4581BB1-527D-4AFD-BD12-B35D83665E97}"/>
            </a:ext>
          </a:extLst>
        </xdr:cNvPr>
        <xdr:cNvCxnSpPr>
          <a:stCxn id="398" idx="4"/>
          <a:endCxn id="388" idx="0"/>
        </xdr:cNvCxnSpPr>
      </xdr:nvCxnSpPr>
      <xdr:spPr>
        <a:xfrm>
          <a:off x="7992820" y="5985714"/>
          <a:ext cx="0" cy="445928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384726</xdr:colOff>
      <xdr:row>27</xdr:row>
      <xdr:rowOff>115941</xdr:rowOff>
    </xdr:from>
    <xdr:to>
      <xdr:col>18</xdr:col>
      <xdr:colOff>384726</xdr:colOff>
      <xdr:row>29</xdr:row>
      <xdr:rowOff>174058</xdr:rowOff>
    </xdr:to>
    <xdr:cxnSp macro="">
      <xdr:nvCxnSpPr>
        <xdr:cNvPr id="439" name="コネクタ: カギ線 402">
          <a:extLst>
            <a:ext uri="{FF2B5EF4-FFF2-40B4-BE49-F238E27FC236}">
              <a16:creationId xmlns:a16="http://schemas.microsoft.com/office/drawing/2014/main" id="{53DA1D7D-D7CB-41D1-A300-76E5E1598792}"/>
            </a:ext>
          </a:extLst>
        </xdr:cNvPr>
        <xdr:cNvCxnSpPr>
          <a:stCxn id="387" idx="4"/>
          <a:endCxn id="398" idx="0"/>
        </xdr:cNvCxnSpPr>
      </xdr:nvCxnSpPr>
      <xdr:spPr>
        <a:xfrm>
          <a:off x="7992820" y="5366597"/>
          <a:ext cx="0" cy="439117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384726</xdr:colOff>
      <xdr:row>24</xdr:row>
      <xdr:rowOff>54708</xdr:rowOff>
    </xdr:from>
    <xdr:to>
      <xdr:col>18</xdr:col>
      <xdr:colOff>384726</xdr:colOff>
      <xdr:row>26</xdr:row>
      <xdr:rowOff>126441</xdr:rowOff>
    </xdr:to>
    <xdr:cxnSp macro="">
      <xdr:nvCxnSpPr>
        <xdr:cNvPr id="440" name="コネクタ: カギ線 402">
          <a:extLst>
            <a:ext uri="{FF2B5EF4-FFF2-40B4-BE49-F238E27FC236}">
              <a16:creationId xmlns:a16="http://schemas.microsoft.com/office/drawing/2014/main" id="{AB364126-5FC7-4DBF-ABEF-5A5D9208F7B1}"/>
            </a:ext>
          </a:extLst>
        </xdr:cNvPr>
        <xdr:cNvCxnSpPr>
          <a:stCxn id="73" idx="4"/>
          <a:endCxn id="387" idx="0"/>
        </xdr:cNvCxnSpPr>
      </xdr:nvCxnSpPr>
      <xdr:spPr>
        <a:xfrm>
          <a:off x="7992820" y="4733864"/>
          <a:ext cx="0" cy="452733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2B5B-4252-4DCB-B039-A8BF20BED792}">
  <dimension ref="A1:BD67"/>
  <sheetViews>
    <sheetView showGridLines="0" tabSelected="1" zoomScale="70" zoomScaleNormal="70" workbookViewId="0"/>
  </sheetViews>
  <sheetFormatPr defaultColWidth="0" defaultRowHeight="15" zeroHeight="1" x14ac:dyDescent="0.7"/>
  <cols>
    <col min="1" max="50" width="5.5625" style="2" customWidth="1"/>
    <col min="51" max="51" width="12.875" style="2" bestFit="1" customWidth="1"/>
    <col min="52" max="52" width="3.4375" style="2" bestFit="1" customWidth="1"/>
    <col min="53" max="53" width="15.5625" style="2" customWidth="1"/>
    <col min="54" max="54" width="12.5625" style="2" customWidth="1"/>
    <col min="55" max="55" width="6.625" style="2" bestFit="1" customWidth="1"/>
    <col min="56" max="56" width="36.0625" style="2" bestFit="1" customWidth="1"/>
    <col min="57" max="16384" width="9" style="2" hidden="1"/>
  </cols>
  <sheetData>
    <row r="1" spans="1:56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45">
      <c r="A3" s="1" t="s">
        <v>85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45">
      <c r="A4" s="1" t="s">
        <v>86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5.4" thickBot="1" x14ac:dyDescent="0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0" t="s">
        <v>69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9" t="s">
        <v>67</v>
      </c>
      <c r="AM5" s="5"/>
      <c r="AN5" s="5"/>
      <c r="AO5" s="5"/>
      <c r="AP5" s="8"/>
      <c r="AQ5" s="8"/>
      <c r="AR5" s="8"/>
      <c r="AS5" s="8"/>
      <c r="AT5" s="8"/>
      <c r="AU5" s="8"/>
      <c r="AV5" s="8"/>
      <c r="AW5" s="8"/>
      <c r="AX5" s="8" t="s">
        <v>68</v>
      </c>
      <c r="AY5" s="17" t="s">
        <v>21</v>
      </c>
      <c r="AZ5" s="17" t="s">
        <v>20</v>
      </c>
      <c r="BA5" s="17" t="s">
        <v>5</v>
      </c>
      <c r="BB5" s="20" t="s">
        <v>33</v>
      </c>
      <c r="BC5" s="17" t="s">
        <v>34</v>
      </c>
      <c r="BD5" s="17" t="s">
        <v>6</v>
      </c>
    </row>
    <row r="6" spans="1:56" ht="15.4" thickBot="1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21" t="s">
        <v>27</v>
      </c>
      <c r="AZ6" s="11">
        <v>1</v>
      </c>
      <c r="BA6" s="18" t="s">
        <v>3</v>
      </c>
      <c r="BB6" s="7">
        <v>8.5</v>
      </c>
      <c r="BC6" s="19" t="s">
        <v>35</v>
      </c>
      <c r="BD6" s="11" t="s">
        <v>4</v>
      </c>
    </row>
    <row r="7" spans="1:56" ht="15.4" thickBot="1" x14ac:dyDescent="0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23"/>
      <c r="AZ7" s="11">
        <v>2</v>
      </c>
      <c r="BA7" s="18" t="s">
        <v>2</v>
      </c>
      <c r="BB7" s="6">
        <v>1786982</v>
      </c>
      <c r="BC7" s="19" t="s">
        <v>36</v>
      </c>
      <c r="BD7" s="11" t="s">
        <v>40</v>
      </c>
    </row>
    <row r="8" spans="1:56" ht="15.4" thickBot="1" x14ac:dyDescent="0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22"/>
      <c r="AZ8" s="11">
        <v>3</v>
      </c>
      <c r="BA8" s="18" t="s">
        <v>7</v>
      </c>
      <c r="BB8" s="7">
        <v>0.1</v>
      </c>
      <c r="BC8" s="19" t="s">
        <v>35</v>
      </c>
      <c r="BD8" s="11" t="s">
        <v>29</v>
      </c>
    </row>
    <row r="9" spans="1:56" ht="15.4" thickBot="1" x14ac:dyDescent="0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21" t="s">
        <v>26</v>
      </c>
      <c r="AZ9" s="11">
        <v>4</v>
      </c>
      <c r="BA9" s="18" t="s">
        <v>13</v>
      </c>
      <c r="BB9" s="6">
        <v>1261059</v>
      </c>
      <c r="BC9" s="19" t="s">
        <v>37</v>
      </c>
      <c r="BD9" s="11"/>
    </row>
    <row r="10" spans="1:56" ht="15.4" thickBot="1" x14ac:dyDescent="0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22"/>
      <c r="AZ10" s="11">
        <v>5</v>
      </c>
      <c r="BA10" s="18" t="s">
        <v>14</v>
      </c>
      <c r="BB10" s="6">
        <v>10900</v>
      </c>
      <c r="BC10" s="19" t="s">
        <v>38</v>
      </c>
      <c r="BD10" s="11"/>
    </row>
    <row r="11" spans="1:56" ht="15.4" thickBot="1" x14ac:dyDescent="0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21" t="s">
        <v>24</v>
      </c>
      <c r="AZ11" s="11">
        <v>6</v>
      </c>
      <c r="BA11" s="18" t="s">
        <v>17</v>
      </c>
      <c r="BB11" s="6">
        <v>8999360</v>
      </c>
      <c r="BC11" s="19" t="s">
        <v>36</v>
      </c>
      <c r="BD11" s="11"/>
    </row>
    <row r="12" spans="1:56" ht="15.4" thickBot="1" x14ac:dyDescent="0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23"/>
      <c r="AZ12" s="11">
        <v>7</v>
      </c>
      <c r="BA12" s="18" t="s">
        <v>9</v>
      </c>
      <c r="BB12" s="6">
        <f>1488963+12185</f>
        <v>1501148</v>
      </c>
      <c r="BC12" s="19" t="s">
        <v>36</v>
      </c>
      <c r="BD12" s="11"/>
    </row>
    <row r="13" spans="1:56" ht="15.4" thickBot="1" x14ac:dyDescent="0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23"/>
      <c r="AZ13" s="11">
        <v>8</v>
      </c>
      <c r="BA13" s="18" t="s">
        <v>39</v>
      </c>
      <c r="BB13" s="6">
        <v>10457</v>
      </c>
      <c r="BC13" s="19" t="s">
        <v>36</v>
      </c>
      <c r="BD13" s="11"/>
    </row>
    <row r="14" spans="1:56" ht="15.4" thickBot="1" x14ac:dyDescent="0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23"/>
      <c r="AZ14" s="11">
        <v>9</v>
      </c>
      <c r="BA14" s="18" t="s">
        <v>10</v>
      </c>
      <c r="BB14" s="6">
        <v>995</v>
      </c>
      <c r="BC14" s="19" t="s">
        <v>36</v>
      </c>
      <c r="BD14" s="11" t="s">
        <v>31</v>
      </c>
    </row>
    <row r="15" spans="1:56" ht="15.4" thickBot="1" x14ac:dyDescent="0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23"/>
      <c r="AZ15" s="11">
        <v>10</v>
      </c>
      <c r="BA15" s="18" t="s">
        <v>11</v>
      </c>
      <c r="BB15" s="6">
        <f>247026+6752</f>
        <v>253778</v>
      </c>
      <c r="BC15" s="19" t="s">
        <v>36</v>
      </c>
      <c r="BD15" s="11"/>
    </row>
    <row r="16" spans="1:56" ht="15.4" thickBot="1" x14ac:dyDescent="0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23"/>
      <c r="AZ16" s="11">
        <v>11</v>
      </c>
      <c r="BA16" s="18" t="s">
        <v>12</v>
      </c>
      <c r="BB16" s="6">
        <f>16056+8811+6678</f>
        <v>31545</v>
      </c>
      <c r="BC16" s="19" t="s">
        <v>36</v>
      </c>
      <c r="BD16" s="11"/>
    </row>
    <row r="17" spans="1:56" ht="15.4" thickBot="1" x14ac:dyDescent="0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22"/>
      <c r="AZ17" s="11">
        <v>12</v>
      </c>
      <c r="BA17" s="18" t="s">
        <v>8</v>
      </c>
      <c r="BB17" s="6">
        <v>1171776</v>
      </c>
      <c r="BC17" s="19" t="s">
        <v>36</v>
      </c>
      <c r="BD17" s="11"/>
    </row>
    <row r="18" spans="1:56" ht="15.4" thickBot="1" x14ac:dyDescent="0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21" t="s">
        <v>25</v>
      </c>
      <c r="AZ18" s="11">
        <v>13</v>
      </c>
      <c r="BA18" s="18" t="s">
        <v>18</v>
      </c>
      <c r="BB18" s="6">
        <v>26354840</v>
      </c>
      <c r="BC18" s="19" t="s">
        <v>36</v>
      </c>
      <c r="BD18" s="11"/>
    </row>
    <row r="19" spans="1:56" ht="15.4" thickBot="1" x14ac:dyDescent="0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23"/>
      <c r="AZ19" s="11">
        <v>14</v>
      </c>
      <c r="BA19" s="18" t="s">
        <v>30</v>
      </c>
      <c r="BB19" s="6">
        <f>1187868+131699+73362+2773885+773294+290259+6599977+4331065</f>
        <v>16161409</v>
      </c>
      <c r="BC19" s="19" t="s">
        <v>36</v>
      </c>
      <c r="BD19" s="11"/>
    </row>
    <row r="20" spans="1:56" ht="15.4" thickBot="1" x14ac:dyDescent="0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22"/>
      <c r="AZ20" s="11">
        <v>15</v>
      </c>
      <c r="BA20" s="18" t="s">
        <v>19</v>
      </c>
      <c r="BB20" s="6">
        <v>5621476</v>
      </c>
      <c r="BC20" s="19" t="s">
        <v>36</v>
      </c>
      <c r="BD20" s="11"/>
    </row>
    <row r="21" spans="1:56" ht="15.4" thickBot="1" x14ac:dyDescent="0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11" t="s">
        <v>23</v>
      </c>
      <c r="AZ21" s="11">
        <v>16</v>
      </c>
      <c r="BA21" s="18" t="s">
        <v>16</v>
      </c>
      <c r="BB21" s="6">
        <v>61288</v>
      </c>
      <c r="BC21" s="19" t="s">
        <v>36</v>
      </c>
      <c r="BD21" s="11" t="s">
        <v>32</v>
      </c>
    </row>
    <row r="22" spans="1:56" ht="15.4" thickBot="1" x14ac:dyDescent="0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11" t="s">
        <v>22</v>
      </c>
      <c r="AZ22" s="11">
        <v>17</v>
      </c>
      <c r="BA22" s="18" t="s">
        <v>15</v>
      </c>
      <c r="BB22" s="6">
        <v>1350150</v>
      </c>
      <c r="BC22" s="19" t="s">
        <v>36</v>
      </c>
      <c r="BD22" s="11" t="s">
        <v>28</v>
      </c>
    </row>
    <row r="23" spans="1:56" x14ac:dyDescent="0.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21" t="s">
        <v>78</v>
      </c>
      <c r="AZ23" s="11">
        <v>18</v>
      </c>
      <c r="BA23" s="11" t="s">
        <v>41</v>
      </c>
      <c r="BB23" s="12">
        <f>BB18/BB20</f>
        <v>4.6882420204231057</v>
      </c>
      <c r="BC23" s="11" t="s">
        <v>42</v>
      </c>
      <c r="BD23" s="11"/>
    </row>
    <row r="24" spans="1:56" x14ac:dyDescent="0.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23"/>
      <c r="AZ24" s="11">
        <v>19</v>
      </c>
      <c r="BA24" s="11" t="s">
        <v>43</v>
      </c>
      <c r="BB24" s="12">
        <f>BB11/BB18</f>
        <v>0.34146896736994042</v>
      </c>
      <c r="BC24" s="11" t="s">
        <v>44</v>
      </c>
      <c r="BD24" s="11" t="s">
        <v>82</v>
      </c>
    </row>
    <row r="25" spans="1:56" x14ac:dyDescent="0.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23"/>
      <c r="AZ25" s="11">
        <v>20</v>
      </c>
      <c r="BA25" s="11" t="s">
        <v>45</v>
      </c>
      <c r="BB25" s="13">
        <f>BB17/BB11*100</f>
        <v>13.020659246879779</v>
      </c>
      <c r="BC25" s="11" t="s">
        <v>35</v>
      </c>
      <c r="BD25" s="11" t="s">
        <v>83</v>
      </c>
    </row>
    <row r="26" spans="1:56" x14ac:dyDescent="0.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23"/>
      <c r="AZ26" s="11">
        <v>21</v>
      </c>
      <c r="BA26" s="11" t="s">
        <v>46</v>
      </c>
      <c r="BB26" s="12">
        <f>BB25*BB24</f>
        <v>4.4461510675079046</v>
      </c>
      <c r="BC26" s="11" t="s">
        <v>35</v>
      </c>
      <c r="BD26" s="11"/>
    </row>
    <row r="27" spans="1:56" x14ac:dyDescent="0.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23"/>
      <c r="AZ27" s="11">
        <v>22</v>
      </c>
      <c r="BA27" s="11" t="s">
        <v>47</v>
      </c>
      <c r="BB27" s="13">
        <f>BB26*BB23</f>
        <v>20.844632263839607</v>
      </c>
      <c r="BC27" s="11" t="s">
        <v>35</v>
      </c>
      <c r="BD27" s="11"/>
    </row>
    <row r="28" spans="1:56" x14ac:dyDescent="0.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23"/>
      <c r="AZ28" s="11">
        <v>23</v>
      </c>
      <c r="BA28" s="11" t="s">
        <v>48</v>
      </c>
      <c r="BB28" s="13">
        <f>BB21/BB17*100</f>
        <v>5.2303511934021518</v>
      </c>
      <c r="BC28" s="11" t="s">
        <v>35</v>
      </c>
      <c r="BD28" s="11"/>
    </row>
    <row r="29" spans="1:56" x14ac:dyDescent="0.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22"/>
      <c r="AZ29" s="11">
        <v>24</v>
      </c>
      <c r="BA29" s="11" t="s">
        <v>49</v>
      </c>
      <c r="BB29" s="13">
        <f>BB28*BB27/100</f>
        <v>1.0902474723720248</v>
      </c>
      <c r="BC29" s="11" t="s">
        <v>35</v>
      </c>
      <c r="BD29" s="11"/>
    </row>
    <row r="30" spans="1:56" x14ac:dyDescent="0.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21" t="s">
        <v>79</v>
      </c>
      <c r="AZ30" s="11">
        <v>25</v>
      </c>
      <c r="BA30" s="11" t="s">
        <v>50</v>
      </c>
      <c r="BB30" s="13">
        <f>BB21/BB9*1000</f>
        <v>48.600422343443093</v>
      </c>
      <c r="BC30" s="11" t="s">
        <v>38</v>
      </c>
      <c r="BD30" s="11"/>
    </row>
    <row r="31" spans="1:56" x14ac:dyDescent="0.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23"/>
      <c r="AZ31" s="11">
        <v>26</v>
      </c>
      <c r="BA31" s="11" t="s">
        <v>51</v>
      </c>
      <c r="BB31" s="12">
        <f>BB30/BB10*100</f>
        <v>0.44587543434351462</v>
      </c>
      <c r="BC31" s="11" t="s">
        <v>35</v>
      </c>
      <c r="BD31" s="11"/>
    </row>
    <row r="32" spans="1:56" x14ac:dyDescent="0.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23"/>
      <c r="AZ32" s="11">
        <v>27</v>
      </c>
      <c r="BA32" s="11" t="s">
        <v>52</v>
      </c>
      <c r="BB32" s="13">
        <f>BB17/BB9*1000</f>
        <v>929.19998191995774</v>
      </c>
      <c r="BC32" s="11" t="s">
        <v>38</v>
      </c>
      <c r="BD32" s="11"/>
    </row>
    <row r="33" spans="1:56" x14ac:dyDescent="0.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23"/>
      <c r="AZ33" s="11">
        <v>28</v>
      </c>
      <c r="BA33" s="11" t="s">
        <v>53</v>
      </c>
      <c r="BB33" s="13">
        <f>BB10/BB32</f>
        <v>11.730521106423071</v>
      </c>
      <c r="BC33" s="11" t="s">
        <v>42</v>
      </c>
      <c r="BD33" s="11"/>
    </row>
    <row r="34" spans="1:56" x14ac:dyDescent="0.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23"/>
      <c r="AZ34" s="11">
        <v>29</v>
      </c>
      <c r="BA34" s="11" t="s">
        <v>54</v>
      </c>
      <c r="BB34" s="13">
        <f>1/BB33*100</f>
        <v>8.5247704763298877</v>
      </c>
      <c r="BC34" s="11" t="s">
        <v>35</v>
      </c>
      <c r="BD34" s="11" t="s">
        <v>81</v>
      </c>
    </row>
    <row r="35" spans="1:56" x14ac:dyDescent="0.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23"/>
      <c r="AZ35" s="11">
        <v>30</v>
      </c>
      <c r="BA35" s="14" t="s">
        <v>55</v>
      </c>
      <c r="BB35" s="13">
        <f>BB22/BB9*1000</f>
        <v>1070.647765092672</v>
      </c>
      <c r="BC35" s="11" t="s">
        <v>38</v>
      </c>
      <c r="BD35" s="11"/>
    </row>
    <row r="36" spans="1:56" x14ac:dyDescent="0.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23"/>
      <c r="AZ36" s="11">
        <v>31</v>
      </c>
      <c r="BA36" s="11" t="s">
        <v>56</v>
      </c>
      <c r="BB36" s="13">
        <f>BB10/BB35</f>
        <v>10.180752583046329</v>
      </c>
      <c r="BC36" s="11" t="s">
        <v>42</v>
      </c>
      <c r="BD36" s="11"/>
    </row>
    <row r="37" spans="1:56" x14ac:dyDescent="0.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23"/>
      <c r="AZ37" s="11">
        <v>32</v>
      </c>
      <c r="BA37" s="11" t="s">
        <v>57</v>
      </c>
      <c r="BB37" s="13">
        <f>BB11/BB9*1000</f>
        <v>7136.3512730173607</v>
      </c>
      <c r="BC37" s="11" t="s">
        <v>38</v>
      </c>
      <c r="BD37" s="11"/>
    </row>
    <row r="38" spans="1:56" x14ac:dyDescent="0.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23"/>
      <c r="AZ38" s="11">
        <v>33</v>
      </c>
      <c r="BA38" s="11" t="s">
        <v>58</v>
      </c>
      <c r="BB38" s="13">
        <f>BB10/BB37</f>
        <v>1.5273911811506595</v>
      </c>
      <c r="BC38" s="11" t="s">
        <v>42</v>
      </c>
      <c r="BD38" s="11"/>
    </row>
    <row r="39" spans="1:56" x14ac:dyDescent="0.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23"/>
      <c r="AZ39" s="11">
        <v>34</v>
      </c>
      <c r="BA39" s="11" t="s">
        <v>59</v>
      </c>
      <c r="BB39" s="13">
        <f>BB20/BB9*1000</f>
        <v>4457.7422626538482</v>
      </c>
      <c r="BC39" s="11" t="s">
        <v>38</v>
      </c>
      <c r="BD39" s="11"/>
    </row>
    <row r="40" spans="1:56" x14ac:dyDescent="0.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23"/>
      <c r="AZ40" s="11">
        <v>35</v>
      </c>
      <c r="BA40" s="11" t="s">
        <v>60</v>
      </c>
      <c r="BB40" s="12">
        <f>BB10/BB39</f>
        <v>2.445183987265978</v>
      </c>
      <c r="BC40" s="11" t="s">
        <v>42</v>
      </c>
      <c r="BD40" s="11"/>
    </row>
    <row r="41" spans="1:56" x14ac:dyDescent="0.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22"/>
      <c r="AZ41" s="11">
        <v>36</v>
      </c>
      <c r="BA41" s="11" t="s">
        <v>61</v>
      </c>
      <c r="BB41" s="15">
        <f>BB10*BB9/100000</f>
        <v>137455.43100000001</v>
      </c>
      <c r="BC41" s="11" t="s">
        <v>62</v>
      </c>
      <c r="BD41" s="11"/>
    </row>
    <row r="42" spans="1:56" x14ac:dyDescent="0.7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21" t="s">
        <v>80</v>
      </c>
      <c r="AZ42" s="11">
        <v>37</v>
      </c>
      <c r="BA42" s="11" t="s">
        <v>63</v>
      </c>
      <c r="BB42" s="15">
        <f>BB41/BB40</f>
        <v>56214.76</v>
      </c>
      <c r="BC42" s="11" t="s">
        <v>62</v>
      </c>
      <c r="BD42" s="11"/>
    </row>
    <row r="43" spans="1:56" x14ac:dyDescent="0.7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23"/>
      <c r="AZ43" s="11">
        <v>38</v>
      </c>
      <c r="BA43" s="11" t="s">
        <v>64</v>
      </c>
      <c r="BB43" s="16">
        <f>BB41-BB42</f>
        <v>81240.671000000002</v>
      </c>
      <c r="BC43" s="11" t="s">
        <v>62</v>
      </c>
      <c r="BD43" s="11" t="s">
        <v>84</v>
      </c>
    </row>
    <row r="44" spans="1:56" x14ac:dyDescent="0.7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23"/>
      <c r="AZ44" s="11">
        <v>39</v>
      </c>
      <c r="BA44" s="11" t="s">
        <v>65</v>
      </c>
      <c r="BB44" s="13">
        <f>BB43/BB42*100</f>
        <v>144.51839872659778</v>
      </c>
      <c r="BC44" s="11" t="s">
        <v>35</v>
      </c>
      <c r="BD44" s="11"/>
    </row>
    <row r="45" spans="1:56" x14ac:dyDescent="0.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23"/>
      <c r="AZ45" s="11">
        <v>40</v>
      </c>
      <c r="BA45" s="11" t="s">
        <v>30</v>
      </c>
      <c r="BB45" s="15">
        <f>BB19/100</f>
        <v>161614.09</v>
      </c>
      <c r="BC45" s="11" t="s">
        <v>62</v>
      </c>
      <c r="BD45" s="11"/>
    </row>
    <row r="46" spans="1:56" x14ac:dyDescent="0.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23"/>
      <c r="AZ46" s="11">
        <v>41</v>
      </c>
      <c r="BA46" s="11" t="s">
        <v>66</v>
      </c>
      <c r="BB46" s="12">
        <f>BB45/BB42</f>
        <v>2.8749404960547724</v>
      </c>
      <c r="BC46" s="11" t="s">
        <v>42</v>
      </c>
      <c r="BD46" s="11"/>
    </row>
    <row r="47" spans="1:56" x14ac:dyDescent="0.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23"/>
      <c r="AZ47" s="11">
        <v>42</v>
      </c>
      <c r="BA47" s="11" t="s">
        <v>27</v>
      </c>
      <c r="BB47" s="16">
        <f>BB45+BB42+BB43</f>
        <v>299069.52100000001</v>
      </c>
      <c r="BC47" s="11" t="s">
        <v>62</v>
      </c>
      <c r="BD47" s="11"/>
    </row>
    <row r="48" spans="1:56" x14ac:dyDescent="0.7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23"/>
      <c r="AZ48" s="11">
        <v>43</v>
      </c>
      <c r="BA48" s="11" t="s">
        <v>2</v>
      </c>
      <c r="BB48" s="15">
        <f>BB7/100</f>
        <v>17869.82</v>
      </c>
      <c r="BC48" s="11" t="s">
        <v>62</v>
      </c>
      <c r="BD48" s="11"/>
    </row>
    <row r="49" spans="1:56" x14ac:dyDescent="0.7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23"/>
      <c r="AZ49" s="11">
        <v>44</v>
      </c>
      <c r="BA49" s="11" t="s">
        <v>70</v>
      </c>
      <c r="BB49" s="16">
        <f>BB47-BB48</f>
        <v>281199.701</v>
      </c>
      <c r="BC49" s="11" t="s">
        <v>62</v>
      </c>
      <c r="BD49" s="11" t="s">
        <v>87</v>
      </c>
    </row>
    <row r="50" spans="1:56" x14ac:dyDescent="0.7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23"/>
      <c r="AZ50" s="11">
        <v>45</v>
      </c>
      <c r="BA50" s="11" t="s">
        <v>71</v>
      </c>
      <c r="BB50" s="16">
        <f>BB45+BB42</f>
        <v>217828.85</v>
      </c>
      <c r="BC50" s="11" t="s">
        <v>62</v>
      </c>
      <c r="BD50" s="11"/>
    </row>
    <row r="51" spans="1:56" x14ac:dyDescent="0.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23"/>
      <c r="AZ51" s="11">
        <v>46</v>
      </c>
      <c r="BA51" s="11" t="s">
        <v>12</v>
      </c>
      <c r="BB51" s="15">
        <f>BB16/100</f>
        <v>315.45</v>
      </c>
      <c r="BC51" s="11" t="s">
        <v>62</v>
      </c>
      <c r="BD51" s="11"/>
    </row>
    <row r="52" spans="1:56" x14ac:dyDescent="0.7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23"/>
      <c r="AZ52" s="11">
        <v>47</v>
      </c>
      <c r="BA52" s="11" t="s">
        <v>11</v>
      </c>
      <c r="BB52" s="15">
        <f>BB15/100</f>
        <v>2537.7800000000002</v>
      </c>
      <c r="BC52" s="11" t="s">
        <v>62</v>
      </c>
      <c r="BD52" s="11"/>
    </row>
    <row r="53" spans="1:56" x14ac:dyDescent="0.7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23"/>
      <c r="AZ53" s="11">
        <v>48</v>
      </c>
      <c r="BA53" s="11" t="s">
        <v>10</v>
      </c>
      <c r="BB53" s="15">
        <f>BB14/100</f>
        <v>9.9499999999999993</v>
      </c>
      <c r="BC53" s="11" t="s">
        <v>62</v>
      </c>
      <c r="BD53" s="11"/>
    </row>
    <row r="54" spans="1:56" x14ac:dyDescent="0.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23"/>
      <c r="AZ54" s="11">
        <v>49</v>
      </c>
      <c r="BA54" s="11" t="s">
        <v>72</v>
      </c>
      <c r="BB54" s="15">
        <f>BB13/100</f>
        <v>104.57</v>
      </c>
      <c r="BC54" s="11" t="s">
        <v>62</v>
      </c>
      <c r="BD54" s="11"/>
    </row>
    <row r="55" spans="1:56" x14ac:dyDescent="0.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23"/>
      <c r="AZ55" s="11">
        <v>50</v>
      </c>
      <c r="BA55" s="11" t="s">
        <v>9</v>
      </c>
      <c r="BB55" s="15">
        <f>BB12/100</f>
        <v>15011.48</v>
      </c>
      <c r="BC55" s="11" t="s">
        <v>62</v>
      </c>
      <c r="BD55" s="11"/>
    </row>
    <row r="56" spans="1:56" x14ac:dyDescent="0.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23"/>
      <c r="AZ56" s="11">
        <v>51</v>
      </c>
      <c r="BA56" s="11" t="s">
        <v>8</v>
      </c>
      <c r="BB56" s="15">
        <f>BB17/100</f>
        <v>11717.76</v>
      </c>
      <c r="BC56" s="11" t="s">
        <v>62</v>
      </c>
      <c r="BD56" s="11"/>
    </row>
    <row r="57" spans="1:56" x14ac:dyDescent="0.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23"/>
      <c r="AZ57" s="11">
        <v>52</v>
      </c>
      <c r="BA57" s="11" t="s">
        <v>73</v>
      </c>
      <c r="BB57" s="16">
        <f>BB56+BB55-BB54+BB53-BB52+BB51</f>
        <v>24412.29</v>
      </c>
      <c r="BC57" s="11" t="s">
        <v>62</v>
      </c>
      <c r="BD57" s="11"/>
    </row>
    <row r="58" spans="1:56" x14ac:dyDescent="0.7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23"/>
      <c r="AZ58" s="11">
        <v>53</v>
      </c>
      <c r="BA58" s="11" t="s">
        <v>74</v>
      </c>
      <c r="BB58" s="15">
        <f>BB57*(1-BB8/100)</f>
        <v>24387.877710000001</v>
      </c>
      <c r="BC58" s="11" t="s">
        <v>62</v>
      </c>
      <c r="BD58" s="11"/>
    </row>
    <row r="59" spans="1:56" x14ac:dyDescent="0.7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23"/>
      <c r="AZ59" s="11">
        <v>54</v>
      </c>
      <c r="BA59" s="11" t="s">
        <v>75</v>
      </c>
      <c r="BB59" s="13">
        <f>BB58/BB50*100</f>
        <v>11.195889667507311</v>
      </c>
      <c r="BC59" s="11" t="s">
        <v>35</v>
      </c>
      <c r="BD59" s="11"/>
    </row>
    <row r="60" spans="1:56" x14ac:dyDescent="0.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23"/>
      <c r="AZ60" s="11">
        <v>55</v>
      </c>
      <c r="BA60" s="11" t="s">
        <v>76</v>
      </c>
      <c r="BB60" s="13">
        <f>BB59-BB6</f>
        <v>2.695889667507311</v>
      </c>
      <c r="BC60" s="11" t="s">
        <v>35</v>
      </c>
      <c r="BD60" s="11"/>
    </row>
    <row r="61" spans="1:56" x14ac:dyDescent="0.7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22"/>
      <c r="AZ61" s="11">
        <v>56</v>
      </c>
      <c r="BA61" s="11" t="s">
        <v>77</v>
      </c>
      <c r="BB61" s="15">
        <f>BB50*BB60/100</f>
        <v>5872.4254599999995</v>
      </c>
      <c r="BC61" s="11" t="s">
        <v>62</v>
      </c>
      <c r="BD61" s="11" t="s">
        <v>88</v>
      </c>
    </row>
    <row r="62" spans="1:56" x14ac:dyDescent="0.7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6" x14ac:dyDescent="0.7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6" x14ac:dyDescent="0.7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x14ac:dyDescent="0.7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x14ac:dyDescent="0.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x14ac:dyDescent="0.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EVA Tree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2021-08-31T10:58:12Z</dcterms:created>
  <dcterms:modified xsi:type="dcterms:W3CDTF">2021-08-31T11:04:36Z</dcterms:modified>
</cp:coreProperties>
</file>