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66925"/>
  <xr:revisionPtr revIDLastSave="3" documentId="8_{99A36BEF-7BDF-4E7D-985D-654284136AD2}" xr6:coauthVersionLast="47" xr6:coauthVersionMax="47" xr10:uidLastSave="{518B68C5-DC04-41F8-962D-0195BD81DE45}"/>
  <bookViews>
    <workbookView xWindow="-98" yWindow="-98" windowWidth="20715" windowHeight="13276" xr2:uid="{68E2C076-72C9-4123-A12C-10F250F0AE54}"/>
  </bookViews>
  <sheets>
    <sheet name="回収期間法-定額回収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3" l="1"/>
  <c r="C19" i="3" l="1"/>
  <c r="F19" i="3" l="1"/>
  <c r="C50" i="3"/>
  <c r="B50" i="3"/>
  <c r="F20" i="3"/>
  <c r="B51" i="3" l="1"/>
  <c r="C51" i="3"/>
  <c r="D51" i="3" s="1"/>
</calcChain>
</file>

<file path=xl/sharedStrings.xml><?xml version="1.0" encoding="utf-8"?>
<sst xmlns="http://schemas.openxmlformats.org/spreadsheetml/2006/main" count="33" uniqueCount="31">
  <si>
    <t>サンプル_単純例</t>
    <rPh sb="5" eb="7">
      <t>タンジュン</t>
    </rPh>
    <rPh sb="7" eb="8">
      <t>レイ</t>
    </rPh>
    <phoneticPr fontId="3"/>
  </si>
  <si>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</si>
  <si>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</si>
  <si>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投資意思決定</t>
    <rPh sb="0" eb="6">
      <t>トウシイシケッテイ</t>
    </rPh>
    <phoneticPr fontId="3"/>
  </si>
  <si>
    <t>%</t>
    <phoneticPr fontId="2"/>
  </si>
  <si>
    <t>グラフ</t>
    <phoneticPr fontId="2"/>
  </si>
  <si>
    <t>●グラフ元</t>
    <rPh sb="4" eb="5">
      <t>モト</t>
    </rPh>
    <phoneticPr fontId="2"/>
  </si>
  <si>
    <t>初期投資額</t>
    <rPh sb="0" eb="5">
      <t>ショキトウシガク</t>
    </rPh>
    <phoneticPr fontId="2"/>
  </si>
  <si>
    <t>初期投資</t>
    <rPh sb="0" eb="2">
      <t>ショキ</t>
    </rPh>
    <rPh sb="2" eb="4">
      <t>トウシ</t>
    </rPh>
    <phoneticPr fontId="2"/>
  </si>
  <si>
    <t>金額</t>
    <rPh sb="0" eb="2">
      <t>キンガク</t>
    </rPh>
    <phoneticPr fontId="2"/>
  </si>
  <si>
    <t>定期回収</t>
    <rPh sb="0" eb="4">
      <t>テイキカイシュウ</t>
    </rPh>
    <phoneticPr fontId="2"/>
  </si>
  <si>
    <t>←キャッシュフローに対してマイナス値を入力</t>
    <rPh sb="10" eb="11">
      <t>タイ</t>
    </rPh>
    <rPh sb="17" eb="18">
      <t>チ</t>
    </rPh>
    <rPh sb="19" eb="21">
      <t>ニュウリョク</t>
    </rPh>
    <phoneticPr fontId="2"/>
  </si>
  <si>
    <t>←キャッシュフローに対して通常はプラス値を入力</t>
    <rPh sb="10" eb="11">
      <t>タイ</t>
    </rPh>
    <rPh sb="13" eb="15">
      <t>ツウジョウ</t>
    </rPh>
    <rPh sb="19" eb="20">
      <t>チ</t>
    </rPh>
    <rPh sb="21" eb="23">
      <t>ニュウリョク</t>
    </rPh>
    <phoneticPr fontId="2"/>
  </si>
  <si>
    <t>●必須入力項目</t>
    <rPh sb="1" eb="7">
      <t>ヒッスニュウリョクコウモク</t>
    </rPh>
    <phoneticPr fontId="2"/>
  </si>
  <si>
    <t>利率</t>
    <rPh sb="0" eb="2">
      <t>リリツ</t>
    </rPh>
    <phoneticPr fontId="2"/>
  </si>
  <si>
    <t>●任意入力項目</t>
    <rPh sb="1" eb="7">
      <t>ニンイニュウリョクコウモク</t>
    </rPh>
    <phoneticPr fontId="2"/>
  </si>
  <si>
    <t>←通常は「0」のまま（割引現在価値計算をしない）</t>
    <rPh sb="1" eb="3">
      <t>ツウジョウ</t>
    </rPh>
    <rPh sb="11" eb="19">
      <t>ワリビキゲンザイカチケイサン</t>
    </rPh>
    <phoneticPr fontId="2"/>
  </si>
  <si>
    <t>将来価値</t>
    <rPh sb="0" eb="2">
      <t>ショウライ</t>
    </rPh>
    <rPh sb="2" eb="4">
      <t>カチ</t>
    </rPh>
    <phoneticPr fontId="2"/>
  </si>
  <si>
    <t>←通常は「0」のまま（プラス値を入れると評価期間終了時点での残存価値になる）</t>
    <rPh sb="1" eb="3">
      <t>ツウジョウ</t>
    </rPh>
    <rPh sb="14" eb="15">
      <t>チ</t>
    </rPh>
    <rPh sb="16" eb="17">
      <t>イ</t>
    </rPh>
    <rPh sb="20" eb="22">
      <t>ヒョウカ</t>
    </rPh>
    <rPh sb="22" eb="24">
      <t>キカン</t>
    </rPh>
    <rPh sb="24" eb="26">
      <t>シュウリョウ</t>
    </rPh>
    <rPh sb="26" eb="28">
      <t>ジテン</t>
    </rPh>
    <rPh sb="30" eb="34">
      <t>ザンゾンカチ</t>
    </rPh>
    <phoneticPr fontId="2"/>
  </si>
  <si>
    <t>回収期日</t>
    <rPh sb="0" eb="4">
      <t>カイシュウキジツ</t>
    </rPh>
    <phoneticPr fontId="2"/>
  </si>
  <si>
    <t>フラグ</t>
    <phoneticPr fontId="2"/>
  </si>
  <si>
    <t>←「0」は期末に投資回収、「1」は期首に投資回収</t>
    <rPh sb="5" eb="7">
      <t>キマツ</t>
    </rPh>
    <rPh sb="8" eb="12">
      <t>トウシカイシュウ</t>
    </rPh>
    <rPh sb="17" eb="19">
      <t>キシュ</t>
    </rPh>
    <rPh sb="20" eb="24">
      <t>トウシカイシュウ</t>
    </rPh>
    <phoneticPr fontId="2"/>
  </si>
  <si>
    <t>年（期間）</t>
    <rPh sb="0" eb="1">
      <t>ネン</t>
    </rPh>
    <rPh sb="2" eb="4">
      <t>キカン</t>
    </rPh>
    <phoneticPr fontId="2"/>
  </si>
  <si>
    <t>→</t>
    <phoneticPr fontId="2"/>
  </si>
  <si>
    <t>年</t>
    <rPh sb="0" eb="1">
      <t>ネン</t>
    </rPh>
    <phoneticPr fontId="2"/>
  </si>
  <si>
    <t>か月</t>
    <rPh sb="1" eb="2">
      <t>ゲツ</t>
    </rPh>
    <phoneticPr fontId="2"/>
  </si>
  <si>
    <t>ラベル</t>
    <phoneticPr fontId="2"/>
  </si>
  <si>
    <t>x軸</t>
    <rPh sb="1" eb="2">
      <t>ジク</t>
    </rPh>
    <phoneticPr fontId="2"/>
  </si>
  <si>
    <t>y軸</t>
    <rPh sb="1" eb="2">
      <t>ジク</t>
    </rPh>
    <phoneticPr fontId="2"/>
  </si>
  <si>
    <t>回収期間法 - 定期定額回収</t>
    <rPh sb="0" eb="5">
      <t>カイシュウキカンホウ</t>
    </rPh>
    <rPh sb="8" eb="10">
      <t>テイキ</t>
    </rPh>
    <rPh sb="10" eb="12">
      <t>テイガク</t>
    </rPh>
    <rPh sb="12" eb="14">
      <t>カイシュウ</t>
    </rPh>
    <phoneticPr fontId="3"/>
  </si>
  <si>
    <t>回収期間計算</t>
    <rPh sb="0" eb="6">
      <t>カイシュウキカンケイサン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</si>
</sst>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;[Red]\-#,##0\ "/>
    <numFmt numFmtId="179" formatCode="#,##0.00_ ;[Red]\-#,##0.0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40" fontId="4" fillId="0" borderId="0" xfId="1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1" xfId="0" applyNumberFormat="1" applyFont="1" applyBorder="1">
      <alignment vertical="center"/>
    </xf>
    <xf numFmtId="177" fontId="6" fillId="3" borderId="2" xfId="1" applyNumberFormat="1" applyFont="1" applyFill="1" applyBorder="1">
      <alignment vertical="center"/>
    </xf>
    <xf numFmtId="179" fontId="4" fillId="0" borderId="2" xfId="1" applyNumberFormat="1" applyFont="1" applyBorder="1">
      <alignment vertical="center"/>
    </xf>
    <xf numFmtId="177" fontId="4" fillId="0" borderId="2" xfId="1" applyNumberFormat="1" applyFont="1" applyBorder="1">
      <alignment vertical="center"/>
    </xf>
    <xf numFmtId="177" fontId="4" fillId="0" borderId="5" xfId="1" applyNumberFormat="1" applyFont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/>
              <a:t>回収期間法 </a:t>
            </a:r>
            <a:r>
              <a:rPr lang="en-US" altLang="ja-JP" sz="1400" b="1"/>
              <a:t>- </a:t>
            </a:r>
            <a:r>
              <a:rPr lang="ja-JP" altLang="en-US" sz="1400" b="1"/>
              <a:t>定期定額回収</a:t>
            </a:r>
            <a:endParaRPr lang="en-US" altLang="ja-JP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31885964912282"/>
          <c:y val="0.10052264957264956"/>
          <c:w val="0.87925716374269014"/>
          <c:h val="0.76555347222222236"/>
        </c:manualLayout>
      </c:layout>
      <c:scatterChart>
        <c:scatterStyle val="lineMarker"/>
        <c:varyColors val="0"/>
        <c:ser>
          <c:idx val="0"/>
          <c:order val="0"/>
          <c:tx>
            <c:v>投資回収期間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8567251461988304E-3"/>
                  <c:y val="2.7136752136752137E-2"/>
                </c:manualLayout>
              </c:layout>
              <c:tx>
                <c:rich>
                  <a:bodyPr/>
                  <a:lstStyle/>
                  <a:p>
                    <a:fld id="{7C22D7DD-8C86-4C9E-8903-670D9E4BD040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0C8A0923-5D7F-424C-9203-70FEA70D5795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6CC-466F-9682-4E1176DD6069}"/>
                </c:ext>
              </c:extLst>
            </c:dLbl>
            <c:dLbl>
              <c:idx val="1"/>
              <c:layout>
                <c:manualLayout>
                  <c:x val="-1.6710526315789474E-2"/>
                  <c:y val="6.2414529914529865E-2"/>
                </c:manualLayout>
              </c:layout>
              <c:tx>
                <c:rich>
                  <a:bodyPr/>
                  <a:lstStyle/>
                  <a:p>
                    <a:fld id="{1BB0AA50-B334-47B3-AA3B-252632FE34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6CC-466F-9682-4E1176DD6069}"/>
                </c:ext>
              </c:extLst>
            </c:dLbl>
            <c:dLbl>
              <c:idx val="2"/>
              <c:layout>
                <c:manualLayout>
                  <c:x val="-2.599415204678376E-2"/>
                  <c:y val="-5.4273504273504275E-2"/>
                </c:manualLayout>
              </c:layout>
              <c:tx>
                <c:rich>
                  <a:bodyPr/>
                  <a:lstStyle/>
                  <a:p>
                    <a:fld id="{3030E52B-6CD1-40AE-97BF-F3B260383B0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6CC-466F-9682-4E1176DD60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'回収期間法-定額回収'!$C$49:$C$51</c:f>
              <c:numCache>
                <c:formatCode>#,##0_ ;[Red]\-#,##0\ </c:formatCode>
                <c:ptCount val="3"/>
                <c:pt idx="0">
                  <c:v>0</c:v>
                </c:pt>
                <c:pt idx="1">
                  <c:v>3.5714285714285716</c:v>
                </c:pt>
                <c:pt idx="2">
                  <c:v>3.5833333333333335</c:v>
                </c:pt>
              </c:numCache>
            </c:numRef>
          </c:xVal>
          <c:yVal>
            <c:numRef>
              <c:f>'回収期間法-定額回収'!$D$49:$D$51</c:f>
              <c:numCache>
                <c:formatCode>#,##0_ ;[Red]\-#,##0\ </c:formatCode>
                <c:ptCount val="3"/>
                <c:pt idx="0">
                  <c:v>-100000</c:v>
                </c:pt>
                <c:pt idx="1">
                  <c:v>0</c:v>
                </c:pt>
                <c:pt idx="2">
                  <c:v>333.33333333333212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'回収期間法-定額回収'!$B$49:$B$51</c15:f>
                <c15:dlblRangeCache>
                  <c:ptCount val="3"/>
                  <c:pt idx="0">
                    <c:v>初期投資額</c:v>
                  </c:pt>
                  <c:pt idx="1">
                    <c:v>3.57年（期間）</c:v>
                  </c:pt>
                  <c:pt idx="2">
                    <c:v>3年7か月（プラ転月）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6CC-466F-9682-4E1176DD6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619327"/>
        <c:axId val="965094975"/>
      </c:scatterChart>
      <c:valAx>
        <c:axId val="93561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2707456140350875"/>
              <c:y val="0.926236574074074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0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65094975"/>
        <c:crosses val="autoZero"/>
        <c:crossBetween val="midCat"/>
      </c:valAx>
      <c:valAx>
        <c:axId val="96509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1.8567251461988305E-2"/>
              <c:y val="3.29630555555555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6193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22</xdr:row>
      <xdr:rowOff>80963</xdr:rowOff>
    </xdr:from>
    <xdr:to>
      <xdr:col>10</xdr:col>
      <xdr:colOff>324899</xdr:colOff>
      <xdr:row>45</xdr:row>
      <xdr:rowOff>19463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879D57F-7653-4CE2-86F3-997D61B2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C8648-4F03-4AD2-8A34-0C7A9195BEDD}">
  <dimension ref="A1:L52"/>
  <sheetViews>
    <sheetView tabSelected="1" zoomScaleNormal="100" workbookViewId="0"/>
  </sheetViews>
  <sheetFormatPr defaultColWidth="0" defaultRowHeight="15" custom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29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0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1</v>
      </c>
      <c r="C4" s="1"/>
      <c r="D4" s="1"/>
      <c r="E4" s="1"/>
      <c r="F4" s="1"/>
      <c r="G4" s="1"/>
      <c r="H4" s="1"/>
      <c r="I4" s="1"/>
      <c r="J4" s="1"/>
      <c r="K4" s="4"/>
    </row>
    <row r="6" spans="2:11" x14ac:dyDescent="0.45">
      <c r="B6" s="3" t="s">
        <v>2</v>
      </c>
      <c r="C6" s="1"/>
      <c r="D6" s="1"/>
      <c r="E6" s="1"/>
      <c r="F6" s="1"/>
      <c r="G6" s="1"/>
      <c r="H6" s="1"/>
      <c r="I6" s="1"/>
      <c r="J6" s="1"/>
      <c r="K6" s="4"/>
    </row>
    <row r="8" spans="2:11" ht="15.4" thickBot="1" x14ac:dyDescent="0.75">
      <c r="B8" s="13" t="s">
        <v>13</v>
      </c>
      <c r="C8" s="13"/>
    </row>
    <row r="9" spans="2:11" ht="15.4" thickBot="1" x14ac:dyDescent="0.75">
      <c r="B9" s="11" t="s">
        <v>8</v>
      </c>
      <c r="C9" s="12" t="s">
        <v>9</v>
      </c>
      <c r="D9" s="19">
        <v>-100000</v>
      </c>
      <c r="E9" s="2" t="s">
        <v>11</v>
      </c>
    </row>
    <row r="10" spans="2:11" ht="15.4" thickBot="1" x14ac:dyDescent="0.75">
      <c r="B10" s="14" t="s">
        <v>10</v>
      </c>
      <c r="C10" s="15" t="s">
        <v>9</v>
      </c>
      <c r="D10" s="19">
        <v>28000</v>
      </c>
      <c r="E10" s="2" t="s">
        <v>12</v>
      </c>
    </row>
    <row r="12" spans="2:11" ht="15.4" thickBot="1" x14ac:dyDescent="0.75">
      <c r="B12" s="13" t="s">
        <v>15</v>
      </c>
      <c r="C12" s="13"/>
    </row>
    <row r="13" spans="2:11" ht="15.4" thickBot="1" x14ac:dyDescent="0.75">
      <c r="B13" s="11" t="s">
        <v>14</v>
      </c>
      <c r="C13" s="12" t="s">
        <v>4</v>
      </c>
      <c r="D13" s="19">
        <v>0</v>
      </c>
      <c r="E13" s="2" t="s">
        <v>16</v>
      </c>
    </row>
    <row r="14" spans="2:11" ht="15.4" thickBot="1" x14ac:dyDescent="0.75">
      <c r="B14" s="6" t="s">
        <v>17</v>
      </c>
      <c r="C14" s="10" t="s">
        <v>9</v>
      </c>
      <c r="D14" s="19">
        <v>0</v>
      </c>
      <c r="E14" s="2" t="s">
        <v>18</v>
      </c>
    </row>
    <row r="15" spans="2:11" ht="15.4" thickBot="1" x14ac:dyDescent="0.75">
      <c r="B15" s="14" t="s">
        <v>19</v>
      </c>
      <c r="C15" s="15" t="s">
        <v>20</v>
      </c>
      <c r="D15" s="19">
        <v>0</v>
      </c>
      <c r="E15" s="7" t="s">
        <v>21</v>
      </c>
    </row>
    <row r="17" spans="2:11" x14ac:dyDescent="0.7">
      <c r="B17" s="5" t="s">
        <v>30</v>
      </c>
      <c r="C17" s="4"/>
      <c r="D17" s="4"/>
      <c r="E17" s="4"/>
      <c r="F17" s="4"/>
      <c r="G17" s="4"/>
      <c r="H17" s="4"/>
      <c r="I17" s="4"/>
      <c r="J17" s="4"/>
      <c r="K17" s="4"/>
    </row>
    <row r="18" spans="2:11" ht="15.4" thickBot="1" x14ac:dyDescent="0.75"/>
    <row r="19" spans="2:11" ht="15.4" thickBot="1" x14ac:dyDescent="0.75">
      <c r="C19" s="20">
        <f>NPER(D13/100,D10,D9,D14,D15)</f>
        <v>3.5714285714285716</v>
      </c>
      <c r="D19" s="2" t="s">
        <v>22</v>
      </c>
      <c r="E19" s="8" t="s">
        <v>23</v>
      </c>
      <c r="F19" s="21">
        <f>ROUNDDOWN(C19,0)</f>
        <v>3</v>
      </c>
      <c r="G19" s="2" t="s">
        <v>24</v>
      </c>
    </row>
    <row r="20" spans="2:11" ht="15.4" thickBot="1" x14ac:dyDescent="0.75">
      <c r="F20" s="21">
        <f>ROUNDUP(MOD(C19,1)*12,0)</f>
        <v>7</v>
      </c>
      <c r="G20" s="2" t="s">
        <v>25</v>
      </c>
    </row>
    <row r="22" spans="2:11" x14ac:dyDescent="0.7">
      <c r="B22" s="5" t="s">
        <v>5</v>
      </c>
      <c r="C22" s="4"/>
      <c r="D22" s="4"/>
      <c r="E22" s="4"/>
      <c r="F22" s="4"/>
      <c r="G22" s="4"/>
      <c r="H22" s="4"/>
      <c r="I22" s="4"/>
      <c r="J22" s="4"/>
      <c r="K22" s="4"/>
    </row>
    <row r="47" spans="2:8" x14ac:dyDescent="0.7">
      <c r="B47" s="13" t="s">
        <v>6</v>
      </c>
      <c r="C47" s="13"/>
      <c r="D47" s="13"/>
      <c r="E47" s="9"/>
      <c r="F47" s="9"/>
      <c r="G47" s="9"/>
      <c r="H47" s="9"/>
    </row>
    <row r="48" spans="2:8" s="9" customFormat="1" x14ac:dyDescent="0.7">
      <c r="B48" s="16" t="s">
        <v>26</v>
      </c>
      <c r="C48" s="16" t="s">
        <v>27</v>
      </c>
      <c r="D48" s="16" t="s">
        <v>28</v>
      </c>
    </row>
    <row r="49" spans="2:4" s="9" customFormat="1" x14ac:dyDescent="0.7">
      <c r="B49" s="2" t="s">
        <v>7</v>
      </c>
      <c r="C49" s="17">
        <v>0</v>
      </c>
      <c r="D49" s="17">
        <f>D9</f>
        <v>-100000</v>
      </c>
    </row>
    <row r="50" spans="2:4" s="9" customFormat="1" x14ac:dyDescent="0.7">
      <c r="B50" s="6" t="str">
        <f>_xlfn.CONCAT(ROUND(C19,2),D19)</f>
        <v>3.57年（期間）</v>
      </c>
      <c r="C50" s="18">
        <f>C19</f>
        <v>3.5714285714285716</v>
      </c>
      <c r="D50" s="18">
        <v>0</v>
      </c>
    </row>
    <row r="51" spans="2:4" s="9" customFormat="1" x14ac:dyDescent="0.7">
      <c r="B51" s="13" t="str">
        <f>_xlfn.CONCAT(F19,G19,F20,G20,"（プラ転月）")</f>
        <v>3年7か月（プラ転月）</v>
      </c>
      <c r="C51" s="22">
        <f>F19+F20/12</f>
        <v>3.5833333333333335</v>
      </c>
      <c r="D51" s="22">
        <f>-D49/C50*(C51-C50)</f>
        <v>333.33333333333212</v>
      </c>
    </row>
    <row r="52" spans="2:4" s="9" customFormat="1" x14ac:dyDescent="0.7">
      <c r="B52" s="2"/>
      <c r="C52" s="2"/>
      <c r="D52" s="2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回収期間法-定額回収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2021-08-26T21:20:56Z</dcterms:modified>
</cp:coreProperties>
</file>