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2" documentId="8_{DA3FCEE6-DA95-42AA-BBFF-5917E7559769}" xr6:coauthVersionLast="47" xr6:coauthVersionMax="47" xr10:uidLastSave="{353C332E-63B4-4C09-B44B-969CE3165AE4}"/>
  <bookViews>
    <workbookView xWindow="-98" yWindow="-98" windowWidth="20715" windowHeight="13276" xr2:uid="{68E2C076-72C9-4123-A12C-10F250F0AE54}"/>
  </bookViews>
  <sheets>
    <sheet name="TPR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6" l="1"/>
  <c r="D21" i="16"/>
  <c r="E20" i="16"/>
  <c r="E22" i="16" s="1"/>
  <c r="E19" i="16"/>
  <c r="E23" i="16" s="1"/>
  <c r="F19" i="16"/>
  <c r="F23" i="16" s="1"/>
  <c r="G19" i="16"/>
  <c r="G23" i="16" s="1"/>
  <c r="H19" i="16"/>
  <c r="I19" i="16"/>
  <c r="D19" i="16"/>
  <c r="E18" i="16"/>
  <c r="F18" i="16"/>
  <c r="F20" i="16" s="1"/>
  <c r="F22" i="16" s="1"/>
  <c r="G18" i="16"/>
  <c r="G20" i="16" s="1"/>
  <c r="G22" i="16" s="1"/>
  <c r="H18" i="16"/>
  <c r="H20" i="16" s="1"/>
  <c r="H22" i="16" s="1"/>
  <c r="B19" i="16"/>
  <c r="B18" i="16"/>
  <c r="E21" i="16"/>
  <c r="F21" i="16"/>
  <c r="G21" i="16"/>
  <c r="H21" i="16"/>
  <c r="H23" i="16" s="1"/>
  <c r="I21" i="16"/>
  <c r="I23" i="16" s="1"/>
  <c r="B21" i="16" l="1"/>
  <c r="D9" i="16"/>
  <c r="D18" i="16" s="1"/>
  <c r="D20" i="16" s="1"/>
  <c r="D22" i="16" s="1"/>
  <c r="I9" i="16"/>
  <c r="I18" i="16" s="1"/>
  <c r="I20" i="16" s="1"/>
  <c r="I22" i="16" s="1"/>
  <c r="I17" i="16"/>
  <c r="H17" i="16"/>
  <c r="G17" i="16"/>
  <c r="F17" i="16"/>
  <c r="E17" i="16"/>
  <c r="D17" i="16"/>
</calcChain>
</file>

<file path=xl/sharedStrings.xml><?xml version="1.0" encoding="utf-8"?>
<sst xmlns="http://schemas.openxmlformats.org/spreadsheetml/2006/main" count="32" uniqueCount="25">
  <si>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</si>
  <si>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</si>
  <si>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</si>
  <si>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評価期間</t>
    <rPh sb="0" eb="4">
      <t>ヒョウカキカン</t>
    </rPh>
    <phoneticPr fontId="2"/>
  </si>
  <si>
    <t>％</t>
    <phoneticPr fontId="2"/>
  </si>
  <si>
    <t>FY15</t>
    <phoneticPr fontId="2"/>
  </si>
  <si>
    <t>FY16</t>
    <phoneticPr fontId="2"/>
  </si>
  <si>
    <t>FY17</t>
    <phoneticPr fontId="2"/>
  </si>
  <si>
    <t>FY18</t>
  </si>
  <si>
    <t>FY19</t>
  </si>
  <si>
    <t>FY20</t>
  </si>
  <si>
    <t>配当性向</t>
    <rPh sb="0" eb="4">
      <t>ハイトウセイコウ</t>
    </rPh>
    <phoneticPr fontId="2"/>
  </si>
  <si>
    <t>※2015年度＝FY15=2016年3月期</t>
    <rPh sb="5" eb="7">
      <t>ネンド</t>
    </rPh>
    <rPh sb="17" eb="18">
      <t>ネン</t>
    </rPh>
    <rPh sb="19" eb="21">
      <t>ガツキ</t>
    </rPh>
    <phoneticPr fontId="2"/>
  </si>
  <si>
    <t>サンプル_トヨタ自動車</t>
    <rPh sb="8" eb="11">
      <t>ジドウシャ</t>
    </rPh>
    <phoneticPr fontId="3"/>
  </si>
  <si>
    <t>総還元性向</t>
    <rPh sb="0" eb="3">
      <t>ソウカンゲン</t>
    </rPh>
    <rPh sb="3" eb="5">
      <t>セイコウ</t>
    </rPh>
    <phoneticPr fontId="3"/>
  </si>
  <si>
    <t>配当額</t>
    <rPh sb="0" eb="2">
      <t>ハイトウ</t>
    </rPh>
    <rPh sb="2" eb="3">
      <t>ガク</t>
    </rPh>
    <phoneticPr fontId="2"/>
  </si>
  <si>
    <t>自己株取得</t>
    <rPh sb="0" eb="2">
      <t>ジコ</t>
    </rPh>
    <rPh sb="2" eb="3">
      <t>カブ</t>
    </rPh>
    <rPh sb="3" eb="5">
      <t>シュトク</t>
    </rPh>
    <phoneticPr fontId="2"/>
  </si>
  <si>
    <t>親会社帰属利益</t>
    <rPh sb="0" eb="3">
      <t>オヤガイシャ</t>
    </rPh>
    <rPh sb="3" eb="5">
      <t>キゾク</t>
    </rPh>
    <rPh sb="5" eb="7">
      <t>リエキ</t>
    </rPh>
    <phoneticPr fontId="2"/>
  </si>
  <si>
    <t>億円</t>
    <rPh sb="0" eb="2">
      <t>オクエン</t>
    </rPh>
    <phoneticPr fontId="2"/>
  </si>
  <si>
    <t>※配当額にはAA型種類株含む</t>
    <rPh sb="1" eb="4">
      <t>ハイトウガク</t>
    </rPh>
    <rPh sb="8" eb="9">
      <t>ガタ</t>
    </rPh>
    <rPh sb="9" eb="12">
      <t>シュルイカブ</t>
    </rPh>
    <rPh sb="12" eb="13">
      <t>フク</t>
    </rPh>
    <phoneticPr fontId="2"/>
  </si>
  <si>
    <t>総還元性向の計算</t>
    <rPh sb="0" eb="5">
      <t>ソウカンゲンセイコウ</t>
    </rPh>
    <rPh sb="6" eb="8">
      <t>ケイサン</t>
    </rPh>
    <phoneticPr fontId="2"/>
  </si>
  <si>
    <t>総還元額</t>
    <rPh sb="0" eb="4">
      <t>ソウカンゲンガク</t>
    </rPh>
    <phoneticPr fontId="2"/>
  </si>
  <si>
    <t>総還元性向</t>
    <rPh sb="0" eb="5">
      <t>ソウカンゲンセイコウ</t>
    </rPh>
    <phoneticPr fontId="2"/>
  </si>
  <si>
    <t>【グラフ】総還元性向の推移</t>
    <rPh sb="5" eb="10">
      <t>ソウカンゲンセイコウ</t>
    </rPh>
    <rPh sb="11" eb="13">
      <t>スイイ</t>
    </rPh>
    <phoneticPr fontId="2"/>
  </si>
  <si>
    <t>億円</t>
    <rPh sb="0" eb="1">
      <t>オク</t>
    </rPh>
    <rPh sb="1" eb="2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</si>
</sst>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4" fillId="0" borderId="14" xfId="0" applyFont="1" applyBorder="1">
      <alignment vertical="center"/>
    </xf>
    <xf numFmtId="0" fontId="6" fillId="3" borderId="17" xfId="0" applyFont="1" applyFill="1" applyBorder="1">
      <alignment vertical="center"/>
    </xf>
    <xf numFmtId="40" fontId="4" fillId="0" borderId="0" xfId="1" applyNumberFormat="1" applyFont="1" applyBorder="1">
      <alignment vertical="center"/>
    </xf>
    <xf numFmtId="0" fontId="9" fillId="0" borderId="0" xfId="0" applyFont="1" applyBorder="1">
      <alignment vertical="center"/>
    </xf>
    <xf numFmtId="0" fontId="4" fillId="4" borderId="3" xfId="0" applyFont="1" applyFill="1" applyBorder="1">
      <alignment vertical="center"/>
    </xf>
    <xf numFmtId="0" fontId="4" fillId="5" borderId="15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9" fillId="5" borderId="5" xfId="0" applyFont="1" applyFill="1" applyBorder="1">
      <alignment vertical="center"/>
    </xf>
    <xf numFmtId="40" fontId="4" fillId="0" borderId="5" xfId="1" applyNumberFormat="1" applyFont="1" applyBorder="1">
      <alignment vertical="center"/>
    </xf>
    <xf numFmtId="40" fontId="4" fillId="0" borderId="1" xfId="1" applyNumberFormat="1" applyFont="1" applyBorder="1">
      <alignment vertical="center"/>
    </xf>
    <xf numFmtId="0" fontId="9" fillId="5" borderId="1" xfId="0" applyFont="1" applyFill="1" applyBorder="1">
      <alignment vertical="center"/>
    </xf>
    <xf numFmtId="0" fontId="8" fillId="0" borderId="1" xfId="0" applyFont="1" applyBorder="1">
      <alignment vertical="center"/>
    </xf>
    <xf numFmtId="181" fontId="4" fillId="0" borderId="0" xfId="4" applyNumberFormat="1" applyFont="1">
      <alignment vertical="center"/>
    </xf>
    <xf numFmtId="0" fontId="9" fillId="0" borderId="15" xfId="0" applyFont="1" applyBorder="1">
      <alignment vertical="center"/>
    </xf>
    <xf numFmtId="38" fontId="6" fillId="3" borderId="9" xfId="1" applyFont="1" applyFill="1" applyBorder="1">
      <alignment vertical="center"/>
    </xf>
    <xf numFmtId="38" fontId="6" fillId="3" borderId="16" xfId="1" applyFont="1" applyFill="1" applyBorder="1">
      <alignment vertical="center"/>
    </xf>
    <xf numFmtId="38" fontId="6" fillId="3" borderId="2" xfId="1" applyFont="1" applyFill="1" applyBorder="1">
      <alignment vertical="center"/>
    </xf>
    <xf numFmtId="38" fontId="6" fillId="3" borderId="12" xfId="1" applyFont="1" applyFill="1" applyBorder="1">
      <alignment vertical="center"/>
    </xf>
    <xf numFmtId="38" fontId="6" fillId="3" borderId="13" xfId="1" applyFont="1" applyFill="1" applyBorder="1">
      <alignment vertical="center"/>
    </xf>
    <xf numFmtId="38" fontId="6" fillId="3" borderId="14" xfId="1" applyFont="1" applyFill="1" applyBorder="1">
      <alignment vertical="center"/>
    </xf>
    <xf numFmtId="0" fontId="10" fillId="5" borderId="1" xfId="0" applyFont="1" applyFill="1" applyBorder="1">
      <alignment vertical="center"/>
    </xf>
    <xf numFmtId="38" fontId="4" fillId="0" borderId="15" xfId="1" applyFont="1" applyBorder="1">
      <alignment vertical="center"/>
    </xf>
    <xf numFmtId="38" fontId="6" fillId="3" borderId="6" xfId="1" applyFont="1" applyFill="1" applyBorder="1">
      <alignment vertical="center"/>
    </xf>
    <xf numFmtId="38" fontId="6" fillId="3" borderId="7" xfId="1" applyFont="1" applyFill="1" applyBorder="1">
      <alignment vertical="center"/>
    </xf>
    <xf numFmtId="38" fontId="6" fillId="3" borderId="8" xfId="1" applyFont="1" applyFill="1" applyBorder="1">
      <alignment vertical="center"/>
    </xf>
    <xf numFmtId="0" fontId="10" fillId="0" borderId="5" xfId="0" applyFont="1" applyBorder="1">
      <alignment vertical="center"/>
    </xf>
    <xf numFmtId="0" fontId="9" fillId="5" borderId="15" xfId="0" applyFont="1" applyFill="1" applyBorder="1">
      <alignment vertical="center"/>
    </xf>
  </cellXfs>
  <cellStyles count="5">
    <cellStyle name="パーセント" xfId="4" builtinId="5"/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総還元額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766520467836262E-2"/>
          <c:y val="0.15208250000000001"/>
          <c:w val="0.87486608187134507"/>
          <c:h val="0.672234166666666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TPR!$B$19:$C$19</c:f>
              <c:strCache>
                <c:ptCount val="2"/>
                <c:pt idx="0">
                  <c:v>配当額</c:v>
                </c:pt>
                <c:pt idx="1">
                  <c:v>億円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TPR!$D$17:$I$17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TPR!$D$19:$I$19</c:f>
              <c:numCache>
                <c:formatCode>#,##0_);[Red]\(#,##0\)</c:formatCode>
                <c:ptCount val="6"/>
                <c:pt idx="0">
                  <c:v>6479</c:v>
                </c:pt>
                <c:pt idx="1">
                  <c:v>6324</c:v>
                </c:pt>
                <c:pt idx="2">
                  <c:v>6501</c:v>
                </c:pt>
                <c:pt idx="3">
                  <c:v>6367</c:v>
                </c:pt>
                <c:pt idx="4">
                  <c:v>6108</c:v>
                </c:pt>
                <c:pt idx="5">
                  <c:v>6710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F-493D-B719-A9349910F471}"/>
            </c:ext>
          </c:extLst>
        </c:ser>
        <c:ser>
          <c:idx val="0"/>
          <c:order val="1"/>
          <c:tx>
            <c:strRef>
              <c:f>TPR!$B$18:$C$18</c:f>
              <c:strCache>
                <c:ptCount val="2"/>
                <c:pt idx="0">
                  <c:v>自己株取得</c:v>
                </c:pt>
                <c:pt idx="1">
                  <c:v>億円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TPR!$D$17:$I$17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TPR!$D$18:$I$18</c:f>
              <c:numCache>
                <c:formatCode>#,##0_);[Red]\(#,##0\)</c:formatCode>
                <c:ptCount val="6"/>
                <c:pt idx="0">
                  <c:v>6348</c:v>
                </c:pt>
                <c:pt idx="1">
                  <c:v>4499</c:v>
                </c:pt>
                <c:pt idx="2">
                  <c:v>5499</c:v>
                </c:pt>
                <c:pt idx="3">
                  <c:v>5499</c:v>
                </c:pt>
                <c:pt idx="4">
                  <c:v>1999</c:v>
                </c:pt>
                <c:pt idx="5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F-493D-B719-A9349910F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3425823"/>
        <c:axId val="1393424575"/>
      </c:barChart>
      <c:barChart>
        <c:barDir val="col"/>
        <c:grouping val="clustered"/>
        <c:varyColors val="0"/>
        <c:ser>
          <c:idx val="3"/>
          <c:order val="3"/>
          <c:tx>
            <c:strRef>
              <c:f>TPR!$B$21:$C$21</c:f>
              <c:strCache>
                <c:ptCount val="2"/>
                <c:pt idx="0">
                  <c:v>親会社帰属利益</c:v>
                </c:pt>
                <c:pt idx="1">
                  <c:v>億円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TPR!$D$17:$I$17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TPR!$D$21:$I$21</c:f>
              <c:numCache>
                <c:formatCode>#,##0_);[Red]\(#,##0\)</c:formatCode>
                <c:ptCount val="6"/>
                <c:pt idx="0">
                  <c:v>23126</c:v>
                </c:pt>
                <c:pt idx="1">
                  <c:v>18828</c:v>
                </c:pt>
                <c:pt idx="2">
                  <c:v>24939</c:v>
                </c:pt>
                <c:pt idx="3">
                  <c:v>18828</c:v>
                </c:pt>
                <c:pt idx="4">
                  <c:v>20361</c:v>
                </c:pt>
                <c:pt idx="5">
                  <c:v>22452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2F-493D-B719-A9349910F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3879199"/>
        <c:axId val="33877119"/>
      </c:barChart>
      <c:lineChart>
        <c:grouping val="standard"/>
        <c:varyColors val="0"/>
        <c:ser>
          <c:idx val="2"/>
          <c:order val="2"/>
          <c:tx>
            <c:strRef>
              <c:f>TPR!$B$20:$C$20</c:f>
              <c:strCache>
                <c:ptCount val="2"/>
                <c:pt idx="0">
                  <c:v>総還元額</c:v>
                </c:pt>
                <c:pt idx="1">
                  <c:v>億円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TPR!$D$17:$I$17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TPR!$D$20:$I$20</c:f>
              <c:numCache>
                <c:formatCode>#,##0_);[Red]\(#,##0\)</c:formatCode>
                <c:ptCount val="6"/>
                <c:pt idx="0">
                  <c:v>12827</c:v>
                </c:pt>
                <c:pt idx="1">
                  <c:v>10823</c:v>
                </c:pt>
                <c:pt idx="2">
                  <c:v>12000</c:v>
                </c:pt>
                <c:pt idx="3">
                  <c:v>11866</c:v>
                </c:pt>
                <c:pt idx="4">
                  <c:v>8107</c:v>
                </c:pt>
                <c:pt idx="5">
                  <c:v>9210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F-493D-B719-A9349910F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425823"/>
        <c:axId val="1393424575"/>
      </c:lineChart>
      <c:catAx>
        <c:axId val="1393425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2353289473684208"/>
              <c:y val="0.88178416666666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auto val="1"/>
        <c:lblAlgn val="ctr"/>
        <c:lblOffset val="100"/>
        <c:noMultiLvlLbl val="0"/>
      </c:cat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0"/>
              <c:y val="5.514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between"/>
      </c:valAx>
      <c:valAx>
        <c:axId val="33877119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33879199"/>
        <c:crosses val="max"/>
        <c:crossBetween val="between"/>
      </c:valAx>
      <c:catAx>
        <c:axId val="338791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877119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48918128654971E-2"/>
          <c:y val="0.91774777777777783"/>
          <c:w val="0.78258728070175443"/>
          <c:h val="6.1085555555555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総還元性向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766520467836262E-2"/>
          <c:y val="0.15208250000000001"/>
          <c:w val="0.87486608187134507"/>
          <c:h val="0.67223416666666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TPR!$B$19:$C$19</c:f>
              <c:strCache>
                <c:ptCount val="2"/>
                <c:pt idx="0">
                  <c:v>配当額</c:v>
                </c:pt>
                <c:pt idx="1">
                  <c:v>億円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TPR!$D$17:$I$17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TPR!$D$19:$I$19</c:f>
              <c:numCache>
                <c:formatCode>#,##0_);[Red]\(#,##0\)</c:formatCode>
                <c:ptCount val="6"/>
                <c:pt idx="0">
                  <c:v>6479</c:v>
                </c:pt>
                <c:pt idx="1">
                  <c:v>6324</c:v>
                </c:pt>
                <c:pt idx="2">
                  <c:v>6501</c:v>
                </c:pt>
                <c:pt idx="3">
                  <c:v>6367</c:v>
                </c:pt>
                <c:pt idx="4">
                  <c:v>6108</c:v>
                </c:pt>
                <c:pt idx="5">
                  <c:v>6710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F-493D-B719-A9349910F471}"/>
            </c:ext>
          </c:extLst>
        </c:ser>
        <c:ser>
          <c:idx val="2"/>
          <c:order val="1"/>
          <c:tx>
            <c:strRef>
              <c:f>TPR!$B$20:$C$20</c:f>
              <c:strCache>
                <c:ptCount val="2"/>
                <c:pt idx="0">
                  <c:v>総還元額</c:v>
                </c:pt>
                <c:pt idx="1">
                  <c:v>億円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TPR!$D$17:$I$17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TPR!$D$20:$I$20</c:f>
              <c:numCache>
                <c:formatCode>#,##0_);[Red]\(#,##0\)</c:formatCode>
                <c:ptCount val="6"/>
                <c:pt idx="0">
                  <c:v>12827</c:v>
                </c:pt>
                <c:pt idx="1">
                  <c:v>10823</c:v>
                </c:pt>
                <c:pt idx="2">
                  <c:v>12000</c:v>
                </c:pt>
                <c:pt idx="3">
                  <c:v>11866</c:v>
                </c:pt>
                <c:pt idx="4">
                  <c:v>8107</c:v>
                </c:pt>
                <c:pt idx="5">
                  <c:v>9210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2F-493D-B719-A9349910F471}"/>
            </c:ext>
          </c:extLst>
        </c:ser>
        <c:ser>
          <c:idx val="3"/>
          <c:order val="2"/>
          <c:tx>
            <c:strRef>
              <c:f>TPR!$B$21:$C$21</c:f>
              <c:strCache>
                <c:ptCount val="2"/>
                <c:pt idx="0">
                  <c:v>親会社帰属利益</c:v>
                </c:pt>
                <c:pt idx="1">
                  <c:v>億円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TPR!$D$17:$I$17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TPR!$D$21:$I$21</c:f>
              <c:numCache>
                <c:formatCode>#,##0_);[Red]\(#,##0\)</c:formatCode>
                <c:ptCount val="6"/>
                <c:pt idx="0">
                  <c:v>23126</c:v>
                </c:pt>
                <c:pt idx="1">
                  <c:v>18828</c:v>
                </c:pt>
                <c:pt idx="2">
                  <c:v>24939</c:v>
                </c:pt>
                <c:pt idx="3">
                  <c:v>18828</c:v>
                </c:pt>
                <c:pt idx="4">
                  <c:v>20361</c:v>
                </c:pt>
                <c:pt idx="5">
                  <c:v>22452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2F-493D-B719-A9349910F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842863"/>
        <c:axId val="1166835375"/>
      </c:barChart>
      <c:lineChart>
        <c:grouping val="standard"/>
        <c:varyColors val="0"/>
        <c:ser>
          <c:idx val="4"/>
          <c:order val="3"/>
          <c:tx>
            <c:strRef>
              <c:f>TPR!$B$22:$C$22</c:f>
              <c:strCache>
                <c:ptCount val="2"/>
                <c:pt idx="0">
                  <c:v>総還元性向</c:v>
                </c:pt>
                <c:pt idx="1">
                  <c:v>％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TPR!$D$17:$I$17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TPR!$D$22:$I$22</c:f>
              <c:numCache>
                <c:formatCode>#,##0.00_);[Red]\(#,##0.00\)</c:formatCode>
                <c:ptCount val="6"/>
                <c:pt idx="0">
                  <c:v>55.465709590936605</c:v>
                </c:pt>
                <c:pt idx="1">
                  <c:v>57.483535160399398</c:v>
                </c:pt>
                <c:pt idx="2">
                  <c:v>48.11740647179117</c:v>
                </c:pt>
                <c:pt idx="3">
                  <c:v>63.02315700021245</c:v>
                </c:pt>
                <c:pt idx="4">
                  <c:v>39.816315505132359</c:v>
                </c:pt>
                <c:pt idx="5">
                  <c:v>41.020844468198824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48-4D2A-A6DD-4A1C5C68AE86}"/>
            </c:ext>
          </c:extLst>
        </c:ser>
        <c:ser>
          <c:idx val="5"/>
          <c:order val="4"/>
          <c:tx>
            <c:strRef>
              <c:f>TPR!$B$23:$C$23</c:f>
              <c:strCache>
                <c:ptCount val="2"/>
                <c:pt idx="0">
                  <c:v>配当性向</c:v>
                </c:pt>
                <c:pt idx="1">
                  <c:v>％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TPR!$D$17:$I$17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TPR!$D$23:$I$23</c:f>
              <c:numCache>
                <c:formatCode>#,##0.00_);[Red]\(#,##0.00\)</c:formatCode>
                <c:ptCount val="6"/>
                <c:pt idx="0">
                  <c:v>28.01608579088472</c:v>
                </c:pt>
                <c:pt idx="1">
                  <c:v>33.588272785213512</c:v>
                </c:pt>
                <c:pt idx="2">
                  <c:v>26.067604956092865</c:v>
                </c:pt>
                <c:pt idx="3">
                  <c:v>33.8166560441895</c:v>
                </c:pt>
                <c:pt idx="4">
                  <c:v>29.998526594960957</c:v>
                </c:pt>
                <c:pt idx="5">
                  <c:v>29.885978977373956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48-4D2A-A6DD-4A1C5C68A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425823"/>
        <c:axId val="1393424575"/>
      </c:lineChart>
      <c:catAx>
        <c:axId val="1393425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1424926900584791"/>
              <c:y val="0.85708972222222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auto val="1"/>
        <c:lblAlgn val="ctr"/>
        <c:lblOffset val="100"/>
        <c:noMultiLvlLbl val="0"/>
      </c:catAx>
      <c:valAx>
        <c:axId val="1393424575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0"/>
              <c:y val="4.80916666666666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between"/>
        <c:majorUnit val="10"/>
      </c:valAx>
      <c:valAx>
        <c:axId val="1166835375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億円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3540453216374264"/>
              <c:y val="5.16194444444444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66842863"/>
        <c:crosses val="max"/>
        <c:crossBetween val="between"/>
      </c:valAx>
      <c:catAx>
        <c:axId val="1166842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68353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190058479532161E-3"/>
          <c:y val="0.91774777777777783"/>
          <c:w val="0.99182543859649108"/>
          <c:h val="8.2252222222222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56099</xdr:colOff>
      <xdr:row>26</xdr:row>
      <xdr:rowOff>47624</xdr:rowOff>
    </xdr:from>
    <xdr:to>
      <xdr:col>10</xdr:col>
      <xdr:colOff>261937</xdr:colOff>
      <xdr:row>45</xdr:row>
      <xdr:rowOff>28124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626ECB1-8BA4-420B-9990-25DBA8157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56099</xdr:colOff>
      <xdr:row>45</xdr:row>
      <xdr:rowOff>100012</xdr:rowOff>
    </xdr:from>
    <xdr:to>
      <xdr:col>10</xdr:col>
      <xdr:colOff>261937</xdr:colOff>
      <xdr:row>64</xdr:row>
      <xdr:rowOff>80512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156B7D4-5FB5-4B57-918B-992052B8F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19CCC-78A7-4A56-A718-C68FCBDE30A0}">
  <dimension ref="A1:L65"/>
  <sheetViews>
    <sheetView tabSelected="1" zoomScaleNormal="100" workbookViewId="0">
      <selection activeCell="B1" sqref="B1"/>
    </sheetView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2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14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13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24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0</v>
      </c>
      <c r="C6" s="1"/>
      <c r="D6" s="1"/>
      <c r="E6" s="1"/>
      <c r="F6" s="1"/>
      <c r="G6" s="1"/>
      <c r="H6" s="1"/>
      <c r="I6" s="1"/>
      <c r="J6" s="1"/>
      <c r="K6" s="4"/>
    </row>
    <row r="7" spans="2:11" ht="15.4" thickBot="1" x14ac:dyDescent="0.75">
      <c r="B7" s="8"/>
      <c r="C7" s="8"/>
      <c r="D7" s="7"/>
      <c r="E7" s="7"/>
      <c r="F7" s="7"/>
      <c r="G7" s="7"/>
      <c r="H7" s="7"/>
      <c r="I7" s="7"/>
    </row>
    <row r="8" spans="2:11" x14ac:dyDescent="0.7">
      <c r="B8" s="7" t="s">
        <v>3</v>
      </c>
      <c r="C8" s="7" t="s">
        <v>1</v>
      </c>
      <c r="D8" s="10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3" t="s">
        <v>10</v>
      </c>
    </row>
    <row r="9" spans="2:11" x14ac:dyDescent="0.7">
      <c r="B9" s="26" t="s">
        <v>16</v>
      </c>
      <c r="C9" s="12" t="s">
        <v>18</v>
      </c>
      <c r="D9" s="30">
        <f>12827-D10</f>
        <v>6348</v>
      </c>
      <c r="E9" s="31">
        <v>4499</v>
      </c>
      <c r="F9" s="31">
        <v>5499</v>
      </c>
      <c r="G9" s="31">
        <v>5499</v>
      </c>
      <c r="H9" s="31">
        <v>1999</v>
      </c>
      <c r="I9" s="32">
        <f>9210-I10</f>
        <v>2500</v>
      </c>
      <c r="J9" s="25"/>
    </row>
    <row r="10" spans="2:11" x14ac:dyDescent="0.7">
      <c r="B10" s="24" t="s">
        <v>15</v>
      </c>
      <c r="C10" s="12" t="s">
        <v>18</v>
      </c>
      <c r="D10" s="27">
        <v>6479</v>
      </c>
      <c r="E10" s="28">
        <v>6324</v>
      </c>
      <c r="F10" s="28">
        <v>6501</v>
      </c>
      <c r="G10" s="28">
        <v>6367</v>
      </c>
      <c r="H10" s="28">
        <v>6108</v>
      </c>
      <c r="I10" s="29">
        <v>6710</v>
      </c>
    </row>
    <row r="11" spans="2:11" ht="15.4" thickBot="1" x14ac:dyDescent="0.75">
      <c r="B11" s="38" t="s">
        <v>17</v>
      </c>
      <c r="C11" s="9" t="s">
        <v>18</v>
      </c>
      <c r="D11" s="35">
        <v>23126</v>
      </c>
      <c r="E11" s="36">
        <v>18828</v>
      </c>
      <c r="F11" s="36">
        <v>24939</v>
      </c>
      <c r="G11" s="36">
        <v>18828</v>
      </c>
      <c r="H11" s="36">
        <v>20361</v>
      </c>
      <c r="I11" s="37">
        <v>22452</v>
      </c>
    </row>
    <row r="12" spans="2:11" x14ac:dyDescent="0.7">
      <c r="B12" s="7"/>
      <c r="C12" s="7"/>
      <c r="D12" s="2" t="s">
        <v>12</v>
      </c>
    </row>
    <row r="13" spans="2:11" x14ac:dyDescent="0.7">
      <c r="B13" s="7"/>
      <c r="C13" s="7"/>
      <c r="D13" s="2" t="s">
        <v>19</v>
      </c>
    </row>
    <row r="14" spans="2:11" x14ac:dyDescent="0.7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x14ac:dyDescent="0.7">
      <c r="B15" s="5" t="s">
        <v>20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x14ac:dyDescent="0.7">
      <c r="B16" s="7"/>
      <c r="C16" s="7"/>
      <c r="D16" s="8"/>
      <c r="E16" s="8"/>
      <c r="F16" s="8"/>
      <c r="G16" s="8"/>
      <c r="H16" s="8"/>
      <c r="I16" s="8"/>
    </row>
    <row r="17" spans="2:11" x14ac:dyDescent="0.7">
      <c r="B17" s="8"/>
      <c r="C17" s="8"/>
      <c r="D17" s="16" t="str">
        <f>D8</f>
        <v>FY15</v>
      </c>
      <c r="E17" s="16" t="str">
        <f>E8</f>
        <v>FY16</v>
      </c>
      <c r="F17" s="16" t="str">
        <f>F8</f>
        <v>FY17</v>
      </c>
      <c r="G17" s="16" t="str">
        <f>G8</f>
        <v>FY18</v>
      </c>
      <c r="H17" s="16" t="str">
        <f>H8</f>
        <v>FY19</v>
      </c>
      <c r="I17" s="16" t="str">
        <f>I8</f>
        <v>FY20</v>
      </c>
    </row>
    <row r="18" spans="2:11" x14ac:dyDescent="0.7">
      <c r="B18" s="39" t="str">
        <f>B9</f>
        <v>自己株取得</v>
      </c>
      <c r="C18" s="17" t="s">
        <v>18</v>
      </c>
      <c r="D18" s="34">
        <f>D9</f>
        <v>6348</v>
      </c>
      <c r="E18" s="34">
        <f t="shared" ref="E18:I18" si="0">E9</f>
        <v>4499</v>
      </c>
      <c r="F18" s="34">
        <f t="shared" si="0"/>
        <v>5499</v>
      </c>
      <c r="G18" s="34">
        <f t="shared" si="0"/>
        <v>5499</v>
      </c>
      <c r="H18" s="34">
        <f t="shared" si="0"/>
        <v>1999</v>
      </c>
      <c r="I18" s="34">
        <f t="shared" si="0"/>
        <v>2500</v>
      </c>
    </row>
    <row r="19" spans="2:11" x14ac:dyDescent="0.7">
      <c r="B19" s="18" t="str">
        <f>B10</f>
        <v>配当額</v>
      </c>
      <c r="C19" s="18" t="s">
        <v>18</v>
      </c>
      <c r="D19" s="6">
        <f>D10</f>
        <v>6479</v>
      </c>
      <c r="E19" s="6">
        <f t="shared" ref="E19:I19" si="1">E10</f>
        <v>6324</v>
      </c>
      <c r="F19" s="6">
        <f t="shared" si="1"/>
        <v>6501</v>
      </c>
      <c r="G19" s="6">
        <f t="shared" si="1"/>
        <v>6367</v>
      </c>
      <c r="H19" s="6">
        <f t="shared" si="1"/>
        <v>6108</v>
      </c>
      <c r="I19" s="6">
        <f t="shared" si="1"/>
        <v>6710</v>
      </c>
    </row>
    <row r="20" spans="2:11" x14ac:dyDescent="0.7">
      <c r="B20" s="18" t="s">
        <v>21</v>
      </c>
      <c r="C20" s="18" t="s">
        <v>18</v>
      </c>
      <c r="D20" s="6">
        <f>SUM(D18:D19)</f>
        <v>12827</v>
      </c>
      <c r="E20" s="6">
        <f t="shared" ref="E20:I20" si="2">SUM(E18:E19)</f>
        <v>10823</v>
      </c>
      <c r="F20" s="6">
        <f t="shared" si="2"/>
        <v>12000</v>
      </c>
      <c r="G20" s="6">
        <f t="shared" si="2"/>
        <v>11866</v>
      </c>
      <c r="H20" s="6">
        <f t="shared" si="2"/>
        <v>8107</v>
      </c>
      <c r="I20" s="6">
        <f t="shared" si="2"/>
        <v>9210</v>
      </c>
    </row>
    <row r="21" spans="2:11" x14ac:dyDescent="0.7">
      <c r="B21" s="33" t="str">
        <f>B11</f>
        <v>親会社帰属利益</v>
      </c>
      <c r="C21" s="18" t="s">
        <v>18</v>
      </c>
      <c r="D21" s="6">
        <f>D11</f>
        <v>23126</v>
      </c>
      <c r="E21" s="6">
        <f t="shared" ref="E21:I21" si="3">E11</f>
        <v>18828</v>
      </c>
      <c r="F21" s="6">
        <f t="shared" si="3"/>
        <v>24939</v>
      </c>
      <c r="G21" s="6">
        <f t="shared" si="3"/>
        <v>18828</v>
      </c>
      <c r="H21" s="6">
        <f t="shared" si="3"/>
        <v>20361</v>
      </c>
      <c r="I21" s="6">
        <f t="shared" si="3"/>
        <v>22452</v>
      </c>
    </row>
    <row r="22" spans="2:11" x14ac:dyDescent="0.7">
      <c r="B22" s="23" t="s">
        <v>22</v>
      </c>
      <c r="C22" s="18" t="s">
        <v>4</v>
      </c>
      <c r="D22" s="22">
        <f>D20/D21*100</f>
        <v>55.465709590936605</v>
      </c>
      <c r="E22" s="22">
        <f t="shared" ref="E22:I22" si="4">E20/E21*100</f>
        <v>57.483535160399398</v>
      </c>
      <c r="F22" s="22">
        <f t="shared" si="4"/>
        <v>48.11740647179117</v>
      </c>
      <c r="G22" s="22">
        <f t="shared" si="4"/>
        <v>63.02315700021245</v>
      </c>
      <c r="H22" s="22">
        <f t="shared" si="4"/>
        <v>39.816315505132359</v>
      </c>
      <c r="I22" s="22">
        <f t="shared" si="4"/>
        <v>41.020844468198824</v>
      </c>
    </row>
    <row r="23" spans="2:11" x14ac:dyDescent="0.7">
      <c r="B23" s="20" t="s">
        <v>11</v>
      </c>
      <c r="C23" s="19" t="s">
        <v>4</v>
      </c>
      <c r="D23" s="21">
        <f>D19/D21*100</f>
        <v>28.01608579088472</v>
      </c>
      <c r="E23" s="21">
        <f t="shared" ref="E23:I23" si="5">E19/E21*100</f>
        <v>33.588272785213512</v>
      </c>
      <c r="F23" s="21">
        <f t="shared" si="5"/>
        <v>26.067604956092865</v>
      </c>
      <c r="G23" s="21">
        <f t="shared" si="5"/>
        <v>33.8166560441895</v>
      </c>
      <c r="H23" s="21">
        <f t="shared" si="5"/>
        <v>29.998526594960957</v>
      </c>
      <c r="I23" s="21">
        <f t="shared" si="5"/>
        <v>29.885978977373956</v>
      </c>
    </row>
    <row r="24" spans="2:11" x14ac:dyDescent="0.7">
      <c r="B24" s="15"/>
      <c r="C24" s="7"/>
      <c r="D24" s="14"/>
      <c r="E24" s="14"/>
      <c r="F24" s="14"/>
      <c r="G24" s="14"/>
      <c r="H24" s="14"/>
      <c r="I24" s="14"/>
    </row>
    <row r="25" spans="2:11" x14ac:dyDescent="0.7">
      <c r="B25" s="7"/>
      <c r="C25" s="7"/>
      <c r="D25" s="7"/>
    </row>
    <row r="26" spans="2:11" x14ac:dyDescent="0.7">
      <c r="B26" s="5" t="s">
        <v>23</v>
      </c>
      <c r="C26" s="4"/>
      <c r="D26" s="4"/>
      <c r="E26" s="4"/>
      <c r="F26" s="4"/>
      <c r="G26" s="4"/>
      <c r="H26" s="4"/>
      <c r="I26" s="4"/>
      <c r="J26" s="4"/>
      <c r="K26" s="4"/>
    </row>
    <row r="27" spans="2:11" ht="15" customHeight="1" x14ac:dyDescent="0.7"/>
    <row r="28" spans="2:11" ht="15" customHeight="1" x14ac:dyDescent="0.7"/>
    <row r="29" spans="2:11" ht="15" customHeight="1" x14ac:dyDescent="0.7"/>
    <row r="30" spans="2:11" ht="15" customHeight="1" x14ac:dyDescent="0.7"/>
    <row r="31" spans="2:11" ht="15" customHeight="1" x14ac:dyDescent="0.7"/>
    <row r="32" spans="2:11" ht="15" customHeight="1" x14ac:dyDescent="0.7"/>
    <row r="33" s="2" customFormat="1" ht="15" customHeight="1" x14ac:dyDescent="0.7"/>
    <row r="34" s="2" customFormat="1" ht="15" customHeight="1" x14ac:dyDescent="0.7"/>
    <row r="35" s="2" customFormat="1" ht="15" customHeight="1" x14ac:dyDescent="0.7"/>
    <row r="36" s="2" customFormat="1" ht="15" customHeight="1" x14ac:dyDescent="0.7"/>
    <row r="37" s="2" customFormat="1" ht="15" customHeight="1" x14ac:dyDescent="0.7"/>
    <row r="38" s="2" customFormat="1" ht="15" customHeight="1" x14ac:dyDescent="0.7"/>
    <row r="39" s="2" customFormat="1" ht="15" customHeight="1" x14ac:dyDescent="0.7"/>
    <row r="40" s="2" customFormat="1" ht="15" customHeight="1" x14ac:dyDescent="0.7"/>
    <row r="41" s="2" customFormat="1" ht="15" customHeight="1" x14ac:dyDescent="0.7"/>
    <row r="42" s="2" customFormat="1" ht="15" customHeight="1" x14ac:dyDescent="0.7"/>
    <row r="43" s="2" customFormat="1" ht="15" customHeight="1" x14ac:dyDescent="0.7"/>
    <row r="44" s="2" customFormat="1" ht="15" customHeight="1" x14ac:dyDescent="0.7"/>
    <row r="45" s="2" customFormat="1" ht="15" customHeight="1" x14ac:dyDescent="0.7"/>
    <row r="46" s="2" customFormat="1" ht="15" customHeight="1" x14ac:dyDescent="0.7"/>
    <row r="47" s="2" customFormat="1" ht="15" customHeight="1" x14ac:dyDescent="0.7"/>
    <row r="48" s="2" customFormat="1" ht="15" customHeight="1" x14ac:dyDescent="0.7"/>
    <row r="49" s="2" customFormat="1" ht="15" customHeight="1" x14ac:dyDescent="0.7"/>
    <row r="50" s="2" customFormat="1" ht="15" customHeight="1" x14ac:dyDescent="0.7"/>
    <row r="51" s="2" customFormat="1" ht="15" customHeight="1" x14ac:dyDescent="0.7"/>
    <row r="52" s="2" customFormat="1" ht="15" customHeight="1" x14ac:dyDescent="0.7"/>
    <row r="53" s="2" customFormat="1" ht="15" customHeight="1" x14ac:dyDescent="0.7"/>
    <row r="54" s="2" customFormat="1" ht="15" customHeight="1" x14ac:dyDescent="0.7"/>
    <row r="55" s="2" customFormat="1" ht="15" customHeight="1" x14ac:dyDescent="0.7"/>
    <row r="56" s="2" customFormat="1" ht="15" customHeight="1" x14ac:dyDescent="0.7"/>
    <row r="57" ht="15" customHeight="1" x14ac:dyDescent="0.7"/>
    <row r="58" ht="15" customHeight="1" x14ac:dyDescent="0.7"/>
    <row r="59" ht="15" customHeight="1" x14ac:dyDescent="0.7"/>
    <row r="60" ht="15" customHeight="1" x14ac:dyDescent="0.7"/>
    <row r="61" ht="15" customHeight="1" x14ac:dyDescent="0.7"/>
    <row r="62" ht="15" customHeight="1" x14ac:dyDescent="0.7"/>
    <row r="63" ht="15" customHeight="1" x14ac:dyDescent="0.7"/>
    <row r="64" ht="15" customHeight="1" x14ac:dyDescent="0.7"/>
    <row r="65" ht="15" customHeight="1" x14ac:dyDescent="0.7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E65CE685-6322-4190-B2A3-90D48DDE876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TPR!D20:I20</xm:f>
              <xm:sqref>J20</xm:sqref>
            </x14:sparkline>
            <x14:sparkline>
              <xm:f>TPR!D19:I19</xm:f>
              <xm:sqref>J19</xm:sqref>
            </x14:sparkline>
          </x14:sparklines>
        </x14:sparklineGroup>
        <x14:sparklineGroup displayEmptyCellsAs="gap" high="1" low="1" xr2:uid="{467A284A-7A06-43C2-833D-FBB592CC32F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TPR!D18:I18</xm:f>
              <xm:sqref>J18</xm:sqref>
            </x14:sparkline>
            <x14:sparkline>
              <xm:f>TPR!D21:I21</xm:f>
              <xm:sqref>J21</xm:sqref>
            </x14:sparkline>
            <x14:sparkline>
              <xm:f>TPR!D22:I22</xm:f>
              <xm:sqref>J22</xm:sqref>
            </x14:sparkline>
            <x14:sparkline>
              <xm:f>TPR!D23:I23</xm:f>
              <xm:sqref>J23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2021-09-22T02:08:32Z</dcterms:modified>
</cp:coreProperties>
</file>