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41CD5435-5638-40A2-ABF7-BABAD59ED93F}" xr6:coauthVersionLast="47" xr6:coauthVersionMax="47" xr10:uidLastSave="{7ED1610B-F69F-41A8-91CD-60D33A3989B2}"/>
  <bookViews>
    <workbookView xWindow="-98" yWindow="-98" windowWidth="20715" windowHeight="13276" xr2:uid="{68E2C076-72C9-4123-A12C-10F250F0AE54}"/>
  </bookViews>
  <sheets>
    <sheet name="YS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4" l="1"/>
  <c r="E21" i="14"/>
  <c r="F21" i="14"/>
  <c r="G21" i="14"/>
  <c r="H21" i="14"/>
  <c r="I21" i="14"/>
  <c r="D21" i="14"/>
  <c r="B21" i="14"/>
  <c r="F23" i="14"/>
  <c r="G23" i="14"/>
  <c r="E20" i="14"/>
  <c r="E23" i="14" s="1"/>
  <c r="F20" i="14"/>
  <c r="G20" i="14"/>
  <c r="H20" i="14"/>
  <c r="H23" i="14" s="1"/>
  <c r="I20" i="14"/>
  <c r="I23" i="14" s="1"/>
  <c r="D20" i="14"/>
  <c r="D23" i="14" s="1"/>
  <c r="E19" i="14"/>
  <c r="E22" i="14" s="1"/>
  <c r="F19" i="14"/>
  <c r="F22" i="14" s="1"/>
  <c r="G19" i="14"/>
  <c r="G22" i="14" s="1"/>
  <c r="H19" i="14"/>
  <c r="H22" i="14" s="1"/>
  <c r="I19" i="14"/>
  <c r="I22" i="14" s="1"/>
  <c r="I18" i="14"/>
  <c r="H18" i="14"/>
  <c r="G18" i="14"/>
  <c r="F18" i="14"/>
  <c r="E18" i="14"/>
  <c r="D18" i="14"/>
  <c r="D22" i="14" l="1"/>
</calcChain>
</file>

<file path=xl/sharedStrings.xml><?xml version="1.0" encoding="utf-8"?>
<sst xmlns="http://schemas.openxmlformats.org/spreadsheetml/2006/main" count="35" uniqueCount="29">
  <si>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</si>
  <si>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</si>
  <si>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</si>
  <si>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</si>
  <si>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評価期間</t>
    <rPh sb="0" eb="4">
      <t>ヒョウカキカン</t>
    </rPh>
    <phoneticPr fontId="2"/>
  </si>
  <si>
    <t>％</t>
    <phoneticPr fontId="2"/>
  </si>
  <si>
    <t>DPS</t>
    <phoneticPr fontId="2"/>
  </si>
  <si>
    <t>円</t>
    <rPh sb="0" eb="1">
      <t>エン</t>
    </rPh>
    <phoneticPr fontId="2"/>
  </si>
  <si>
    <t>最高株価</t>
    <rPh sb="0" eb="2">
      <t>サイコウ</t>
    </rPh>
    <rPh sb="2" eb="4">
      <t>カブカ</t>
    </rPh>
    <phoneticPr fontId="2"/>
  </si>
  <si>
    <t>最低株価</t>
    <rPh sb="0" eb="2">
      <t>サイテイ</t>
    </rPh>
    <rPh sb="2" eb="4">
      <t>カブカ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</si>
  <si>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</si>
  <si>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</si>
  <si>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</si>
  <si>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</si>
  <si>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</si>
  <si>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</si>
  <si>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配当利回り</t>
    <rPh sb="0" eb="4">
      <t>ハイトウリマワ</t>
    </rPh>
    <phoneticPr fontId="2"/>
  </si>
  <si>
    <t>倍</t>
    <rPh sb="0" eb="1">
      <t>バイ</t>
    </rPh>
    <phoneticPr fontId="2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</si>
  <si>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</si>
  <si>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イールドスプレッド</t>
    <phoneticPr fontId="3"/>
  </si>
  <si>
    <t>サンプル_トヨタ自動車</t>
    <rPh sb="8" eb="11">
      <t>ジドウシャ</t>
    </rPh>
    <phoneticPr fontId="3"/>
  </si>
  <si>
    <t>%</t>
    <phoneticPr fontId="2"/>
  </si>
  <si>
    <t>連結PER</t>
    <rPh sb="0" eb="2">
      <t>レンケツ</t>
    </rPh>
    <phoneticPr fontId="2"/>
  </si>
  <si>
    <t>国債利回り</t>
    <rPh sb="0" eb="4">
      <t>コクサイリマワ</t>
    </rPh>
    <phoneticPr fontId="2"/>
  </si>
  <si>
    <t>株式益回り</t>
    <rPh sb="0" eb="4">
      <t>カブシキエキマワ</t>
    </rPh>
    <phoneticPr fontId="2"/>
  </si>
  <si>
    <t>YS（配当）</t>
    <rPh sb="3" eb="5">
      <t>ハイトウ</t>
    </rPh>
    <phoneticPr fontId="2"/>
  </si>
  <si>
    <t>イールドスプレッドの計算</t>
    <rPh sb="10" eb="12">
      <t>ケイサン</t>
    </rPh>
    <phoneticPr fontId="2"/>
  </si>
  <si>
    <t>【グラフ】イールドスプレッドの推移</t>
    <rPh sb="15" eb="17">
      <t>スイイ</t>
    </rPh>
    <phoneticPr fontId="2"/>
  </si>
  <si>
    <t>YS（利益）</t>
    <rPh sb="3" eb="5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</si>
</sst>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9" formatCode="#,##0.0;[Red]\-#,##0.0"/>
    <numFmt numFmtId="184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176" fontId="6" fillId="3" borderId="11" xfId="1" applyNumberFormat="1" applyFont="1" applyFill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6" fillId="3" borderId="22" xfId="0" applyFont="1" applyFill="1" applyBorder="1">
      <alignment vertical="center"/>
    </xf>
    <xf numFmtId="40" fontId="4" fillId="0" borderId="0" xfId="1" applyNumberFormat="1" applyFont="1" applyBorder="1">
      <alignment vertical="center"/>
    </xf>
    <xf numFmtId="0" fontId="9" fillId="0" borderId="0" xfId="0" applyFont="1" applyBorder="1">
      <alignment vertical="center"/>
    </xf>
    <xf numFmtId="0" fontId="4" fillId="4" borderId="5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5" xfId="0" applyFont="1" applyFill="1" applyBorder="1">
      <alignment vertical="center"/>
    </xf>
    <xf numFmtId="40" fontId="4" fillId="0" borderId="20" xfId="1" applyNumberFormat="1" applyFont="1" applyBorder="1">
      <alignment vertical="center"/>
    </xf>
    <xf numFmtId="40" fontId="4" fillId="0" borderId="2" xfId="1" applyNumberFormat="1" applyFont="1" applyBorder="1">
      <alignment vertical="center"/>
    </xf>
    <xf numFmtId="0" fontId="9" fillId="5" borderId="2" xfId="0" applyFont="1" applyFill="1" applyBorder="1">
      <alignment vertical="center"/>
    </xf>
    <xf numFmtId="0" fontId="4" fillId="0" borderId="13" xfId="0" applyFont="1" applyBorder="1">
      <alignment vertical="center"/>
    </xf>
    <xf numFmtId="176" fontId="6" fillId="3" borderId="23" xfId="1" applyNumberFormat="1" applyFont="1" applyFill="1" applyBorder="1">
      <alignment vertical="center"/>
    </xf>
    <xf numFmtId="176" fontId="6" fillId="3" borderId="24" xfId="1" applyNumberFormat="1" applyFont="1" applyFill="1" applyBorder="1">
      <alignment vertical="center"/>
    </xf>
    <xf numFmtId="176" fontId="6" fillId="3" borderId="14" xfId="1" applyNumberFormat="1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176" fontId="6" fillId="3" borderId="6" xfId="1" applyNumberFormat="1" applyFont="1" applyFill="1" applyBorder="1">
      <alignment vertical="center"/>
    </xf>
    <xf numFmtId="176" fontId="6" fillId="3" borderId="21" xfId="1" applyNumberFormat="1" applyFont="1" applyFill="1" applyBorder="1">
      <alignment vertical="center"/>
    </xf>
    <xf numFmtId="176" fontId="6" fillId="3" borderId="4" xfId="1" applyNumberFormat="1" applyFont="1" applyFill="1" applyBorder="1">
      <alignment vertical="center"/>
    </xf>
    <xf numFmtId="40" fontId="6" fillId="3" borderId="15" xfId="1" applyNumberFormat="1" applyFont="1" applyFill="1" applyBorder="1">
      <alignment vertical="center"/>
    </xf>
    <xf numFmtId="40" fontId="6" fillId="3" borderId="16" xfId="1" applyNumberFormat="1" applyFont="1" applyFill="1" applyBorder="1">
      <alignment vertical="center"/>
    </xf>
    <xf numFmtId="40" fontId="6" fillId="3" borderId="9" xfId="1" applyNumberFormat="1" applyFont="1" applyFill="1" applyBorder="1">
      <alignment vertical="center"/>
    </xf>
    <xf numFmtId="179" fontId="6" fillId="3" borderId="17" xfId="1" applyNumberFormat="1" applyFont="1" applyFill="1" applyBorder="1">
      <alignment vertical="center"/>
    </xf>
    <xf numFmtId="179" fontId="6" fillId="3" borderId="18" xfId="1" applyNumberFormat="1" applyFont="1" applyFill="1" applyBorder="1">
      <alignment vertical="center"/>
    </xf>
    <xf numFmtId="179" fontId="6" fillId="3" borderId="19" xfId="1" applyNumberFormat="1" applyFont="1" applyFill="1" applyBorder="1">
      <alignment vertical="center"/>
    </xf>
    <xf numFmtId="40" fontId="4" fillId="0" borderId="5" xfId="1" applyNumberFormat="1" applyFont="1" applyBorder="1">
      <alignment vertical="center"/>
    </xf>
    <xf numFmtId="184" fontId="4" fillId="0" borderId="0" xfId="4" applyNumberFormat="1" applyFont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イールドスプレッド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YS!$B$19:$C$19</c:f>
              <c:strCache>
                <c:ptCount val="2"/>
                <c:pt idx="0">
                  <c:v>配当利回り</c:v>
                </c:pt>
                <c:pt idx="1">
                  <c:v>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YS!$D$18:$I$18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YS!$D$19:$I$19</c:f>
              <c:numCache>
                <c:formatCode>#,##0.00_);[Red]\(#,##0.00\)</c:formatCode>
                <c:ptCount val="6"/>
                <c:pt idx="0">
                  <c:v>2.9274412769220044</c:v>
                </c:pt>
                <c:pt idx="1">
                  <c:v>3.4622042700519327</c:v>
                </c:pt>
                <c:pt idx="2">
                  <c:v>3.2648215478222156</c:v>
                </c:pt>
                <c:pt idx="3">
                  <c:v>3.2184916977543705</c:v>
                </c:pt>
                <c:pt idx="4">
                  <c:v>3.172314347512617</c:v>
                </c:pt>
                <c:pt idx="5">
                  <c:v>3.2334119232064666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D-4051-AD27-3BB999872A33}"/>
            </c:ext>
          </c:extLst>
        </c:ser>
        <c:ser>
          <c:idx val="1"/>
          <c:order val="1"/>
          <c:tx>
            <c:strRef>
              <c:f>YS!$B$20:$C$20</c:f>
              <c:strCache>
                <c:ptCount val="2"/>
                <c:pt idx="0">
                  <c:v>株式益回り</c:v>
                </c:pt>
                <c:pt idx="1">
                  <c:v>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YS!$D$18:$I$18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YS!$D$20:$I$20</c:f>
              <c:numCache>
                <c:formatCode>#,##0.00_);[Red]\(#,##0.00\)</c:formatCode>
                <c:ptCount val="6"/>
                <c:pt idx="0">
                  <c:v>12.5</c:v>
                </c:pt>
                <c:pt idx="1">
                  <c:v>10</c:v>
                </c:pt>
                <c:pt idx="2">
                  <c:v>12.345679012345681</c:v>
                </c:pt>
                <c:pt idx="3">
                  <c:v>10</c:v>
                </c:pt>
                <c:pt idx="4">
                  <c:v>11.235955056179774</c:v>
                </c:pt>
                <c:pt idx="5">
                  <c:v>9.3457943925233664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D-4051-AD27-3BB99987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42863"/>
        <c:axId val="1166835375"/>
      </c:barChart>
      <c:lineChart>
        <c:grouping val="standard"/>
        <c:varyColors val="0"/>
        <c:ser>
          <c:idx val="2"/>
          <c:order val="2"/>
          <c:tx>
            <c:strRef>
              <c:f>YS!$B$21:$C$21</c:f>
              <c:strCache>
                <c:ptCount val="2"/>
                <c:pt idx="0">
                  <c:v>国債利回り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YS!$D$18:$I$18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YS!$D$21:$I$21</c:f>
              <c:numCache>
                <c:formatCode>#,##0.00_);[Red]\(#,##0.00\)</c:formatCode>
                <c:ptCount val="6"/>
                <c:pt idx="0">
                  <c:v>0.27</c:v>
                </c:pt>
                <c:pt idx="1">
                  <c:v>-0.04</c:v>
                </c:pt>
                <c:pt idx="2">
                  <c:v>0.05</c:v>
                </c:pt>
                <c:pt idx="3">
                  <c:v>0.04</c:v>
                </c:pt>
                <c:pt idx="4">
                  <c:v>-0.12</c:v>
                </c:pt>
                <c:pt idx="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D-4051-AD27-3BB999872A33}"/>
            </c:ext>
          </c:extLst>
        </c:ser>
        <c:ser>
          <c:idx val="3"/>
          <c:order val="3"/>
          <c:tx>
            <c:strRef>
              <c:f>YS!$B$22:$C$22</c:f>
              <c:strCache>
                <c:ptCount val="2"/>
                <c:pt idx="0">
                  <c:v>YS（配当）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YS!$D$18:$I$18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YS!$D$22:$I$22</c:f>
              <c:numCache>
                <c:formatCode>#,##0.00_);[Red]\(#,##0.00\)</c:formatCode>
                <c:ptCount val="6"/>
                <c:pt idx="0">
                  <c:v>-2.6574412769220044</c:v>
                </c:pt>
                <c:pt idx="1">
                  <c:v>-3.5022042700519327</c:v>
                </c:pt>
                <c:pt idx="2">
                  <c:v>-3.2148215478222157</c:v>
                </c:pt>
                <c:pt idx="3">
                  <c:v>-3.1784916977543705</c:v>
                </c:pt>
                <c:pt idx="4">
                  <c:v>-3.2923143475126171</c:v>
                </c:pt>
                <c:pt idx="5">
                  <c:v>-3.1934119232064666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9-41F0-9E50-E0BA6978E780}"/>
            </c:ext>
          </c:extLst>
        </c:ser>
        <c:ser>
          <c:idx val="4"/>
          <c:order val="4"/>
          <c:tx>
            <c:strRef>
              <c:f>YS!$B$23:$C$23</c:f>
              <c:strCache>
                <c:ptCount val="2"/>
                <c:pt idx="0">
                  <c:v>YS（利益）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YS!$D$18:$I$18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YS!$D$23:$I$23</c:f>
              <c:numCache>
                <c:formatCode>#,##0.00_);[Red]\(#,##0.00\)</c:formatCode>
                <c:ptCount val="6"/>
                <c:pt idx="0">
                  <c:v>-12.23</c:v>
                </c:pt>
                <c:pt idx="1">
                  <c:v>-10.039999999999999</c:v>
                </c:pt>
                <c:pt idx="2">
                  <c:v>-12.29567901234568</c:v>
                </c:pt>
                <c:pt idx="3">
                  <c:v>-9.9600000000000009</c:v>
                </c:pt>
                <c:pt idx="4">
                  <c:v>-11.355955056179774</c:v>
                </c:pt>
                <c:pt idx="5">
                  <c:v>-9.3057943925233673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9-41F0-9E50-E0BA6978E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424926900584791"/>
              <c:y val="0.85708972222222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（国債</a:t>
                </a:r>
                <a:r>
                  <a:rPr lang="en-US" altLang="ja-JP"/>
                  <a:t>/</a:t>
                </a:r>
                <a:r>
                  <a:rPr lang="ja-JP" altLang="en-US"/>
                  <a:t>イールド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4269005847953217E-3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1166835375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配当</a:t>
                </a:r>
                <a:r>
                  <a:rPr lang="en-US" altLang="ja-JP"/>
                  <a:t>/</a:t>
                </a:r>
                <a:r>
                  <a:rPr lang="ja-JP" altLang="en-US"/>
                  <a:t>益回り：</a:t>
                </a:r>
                <a:r>
                  <a:rPr lang="en-US" altLang="ja-JP"/>
                  <a:t>%)</a:t>
                </a:r>
              </a:p>
            </c:rich>
          </c:tx>
          <c:layout>
            <c:manualLayout>
              <c:xMode val="edge"/>
              <c:yMode val="edge"/>
              <c:x val="0.95582850877192982"/>
              <c:y val="5.5147222222222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66842863"/>
        <c:crosses val="max"/>
        <c:crossBetween val="between"/>
      </c:valAx>
      <c:catAx>
        <c:axId val="116684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83537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918128654971E-2"/>
          <c:y val="0.91774777777777783"/>
          <c:w val="0.96045438596491228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26</xdr:row>
      <xdr:rowOff>47624</xdr:rowOff>
    </xdr:from>
    <xdr:to>
      <xdr:col>10</xdr:col>
      <xdr:colOff>261937</xdr:colOff>
      <xdr:row>45</xdr:row>
      <xdr:rowOff>28124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8F0749-64B1-4589-AB3F-758332BD4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E979-B04D-4CC2-8EB5-1E38F8BAA40A}">
  <dimension ref="A1:L46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19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20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6"/>
      <c r="C7" s="6"/>
      <c r="D7" s="7"/>
      <c r="E7" s="7"/>
      <c r="F7" s="7"/>
      <c r="G7" s="7"/>
      <c r="H7" s="7"/>
      <c r="I7" s="7"/>
    </row>
    <row r="8" spans="2:11" x14ac:dyDescent="0.7">
      <c r="B8" s="7" t="s">
        <v>4</v>
      </c>
      <c r="C8" s="7" t="s">
        <v>2</v>
      </c>
      <c r="D8" s="10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20" t="s">
        <v>15</v>
      </c>
    </row>
    <row r="9" spans="2:11" x14ac:dyDescent="0.7">
      <c r="B9" s="36" t="s">
        <v>6</v>
      </c>
      <c r="C9" s="8" t="s">
        <v>7</v>
      </c>
      <c r="D9" s="37">
        <v>210</v>
      </c>
      <c r="E9" s="38">
        <v>210</v>
      </c>
      <c r="F9" s="38">
        <v>220</v>
      </c>
      <c r="G9" s="38">
        <v>220</v>
      </c>
      <c r="H9" s="38">
        <v>220</v>
      </c>
      <c r="I9" s="39">
        <v>240</v>
      </c>
    </row>
    <row r="10" spans="2:11" x14ac:dyDescent="0.7">
      <c r="B10" s="18" t="s">
        <v>22</v>
      </c>
      <c r="C10" s="19" t="s">
        <v>17</v>
      </c>
      <c r="D10" s="43">
        <v>8</v>
      </c>
      <c r="E10" s="44">
        <v>10</v>
      </c>
      <c r="F10" s="44">
        <v>8.1</v>
      </c>
      <c r="G10" s="44">
        <v>10</v>
      </c>
      <c r="H10" s="44">
        <v>8.9</v>
      </c>
      <c r="I10" s="45">
        <v>10.7</v>
      </c>
      <c r="J10" s="47"/>
    </row>
    <row r="11" spans="2:11" x14ac:dyDescent="0.7">
      <c r="B11" s="7" t="s">
        <v>8</v>
      </c>
      <c r="C11" s="13" t="s">
        <v>7</v>
      </c>
      <c r="D11" s="15">
        <v>8637</v>
      </c>
      <c r="E11" s="16">
        <v>7156</v>
      </c>
      <c r="F11" s="16">
        <v>7782</v>
      </c>
      <c r="G11" s="16">
        <v>7592</v>
      </c>
      <c r="H11" s="16">
        <v>7929</v>
      </c>
      <c r="I11" s="17">
        <v>8650</v>
      </c>
    </row>
    <row r="12" spans="2:11" x14ac:dyDescent="0.7">
      <c r="B12" s="31" t="s">
        <v>9</v>
      </c>
      <c r="C12" s="14" t="s">
        <v>7</v>
      </c>
      <c r="D12" s="32">
        <v>5710</v>
      </c>
      <c r="E12" s="33">
        <v>4975</v>
      </c>
      <c r="F12" s="33">
        <v>5695</v>
      </c>
      <c r="G12" s="33">
        <v>6079</v>
      </c>
      <c r="H12" s="33">
        <v>5941</v>
      </c>
      <c r="I12" s="34">
        <v>6195</v>
      </c>
    </row>
    <row r="13" spans="2:11" ht="15.4" thickBot="1" x14ac:dyDescent="0.75">
      <c r="B13" s="35" t="s">
        <v>23</v>
      </c>
      <c r="C13" s="12" t="s">
        <v>21</v>
      </c>
      <c r="D13" s="40">
        <v>0.27</v>
      </c>
      <c r="E13" s="41">
        <v>-0.04</v>
      </c>
      <c r="F13" s="41">
        <v>0.05</v>
      </c>
      <c r="G13" s="41">
        <v>0.04</v>
      </c>
      <c r="H13" s="41">
        <v>-0.12</v>
      </c>
      <c r="I13" s="42">
        <v>0.04</v>
      </c>
    </row>
    <row r="14" spans="2:11" x14ac:dyDescent="0.7">
      <c r="B14" s="7"/>
      <c r="C14" s="7"/>
      <c r="D14" s="2" t="s">
        <v>18</v>
      </c>
    </row>
    <row r="15" spans="2:11" x14ac:dyDescent="0.7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x14ac:dyDescent="0.7">
      <c r="B16" s="5" t="s">
        <v>26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x14ac:dyDescent="0.7">
      <c r="B17" s="7"/>
      <c r="C17" s="7"/>
      <c r="D17" s="9"/>
      <c r="E17" s="9"/>
      <c r="F17" s="9"/>
      <c r="G17" s="9"/>
      <c r="H17" s="9"/>
      <c r="I17" s="9"/>
    </row>
    <row r="18" spans="2:11" x14ac:dyDescent="0.7">
      <c r="B18" s="9"/>
      <c r="C18" s="9"/>
      <c r="D18" s="23" t="str">
        <f>D8</f>
        <v>FY15</v>
      </c>
      <c r="E18" s="23" t="str">
        <f>E8</f>
        <v>FY16</v>
      </c>
      <c r="F18" s="23" t="str">
        <f>F8</f>
        <v>FY17</v>
      </c>
      <c r="G18" s="23" t="str">
        <f>G8</f>
        <v>FY18</v>
      </c>
      <c r="H18" s="23" t="str">
        <f>H8</f>
        <v>FY19</v>
      </c>
      <c r="I18" s="23" t="str">
        <f>I8</f>
        <v>FY20</v>
      </c>
    </row>
    <row r="19" spans="2:11" x14ac:dyDescent="0.7">
      <c r="B19" s="24" t="s">
        <v>16</v>
      </c>
      <c r="C19" s="24" t="s">
        <v>5</v>
      </c>
      <c r="D19" s="28">
        <f>D9/AVERAGE(D11:D12)*100</f>
        <v>2.9274412769220044</v>
      </c>
      <c r="E19" s="28">
        <f t="shared" ref="E19:I19" si="0">E9/AVERAGE(E11:E12)*100</f>
        <v>3.4622042700519327</v>
      </c>
      <c r="F19" s="28">
        <f t="shared" si="0"/>
        <v>3.2648215478222156</v>
      </c>
      <c r="G19" s="28">
        <f t="shared" si="0"/>
        <v>3.2184916977543705</v>
      </c>
      <c r="H19" s="28">
        <f t="shared" si="0"/>
        <v>3.172314347512617</v>
      </c>
      <c r="I19" s="28">
        <f t="shared" si="0"/>
        <v>3.2334119232064666</v>
      </c>
    </row>
    <row r="20" spans="2:11" x14ac:dyDescent="0.7">
      <c r="B20" s="25" t="s">
        <v>24</v>
      </c>
      <c r="C20" s="25" t="s">
        <v>5</v>
      </c>
      <c r="D20" s="29">
        <f>1/D10*100</f>
        <v>12.5</v>
      </c>
      <c r="E20" s="29">
        <f t="shared" ref="E20:I20" si="1">1/E10*100</f>
        <v>10</v>
      </c>
      <c r="F20" s="29">
        <f t="shared" si="1"/>
        <v>12.345679012345681</v>
      </c>
      <c r="G20" s="29">
        <f t="shared" si="1"/>
        <v>10</v>
      </c>
      <c r="H20" s="29">
        <f t="shared" si="1"/>
        <v>11.235955056179774</v>
      </c>
      <c r="I20" s="29">
        <f t="shared" si="1"/>
        <v>9.3457943925233664</v>
      </c>
    </row>
    <row r="21" spans="2:11" x14ac:dyDescent="0.7">
      <c r="B21" s="30" t="str">
        <f>B13</f>
        <v>国債利回り</v>
      </c>
      <c r="C21" s="25" t="s">
        <v>5</v>
      </c>
      <c r="D21" s="29">
        <f>D13</f>
        <v>0.27</v>
      </c>
      <c r="E21" s="29">
        <f t="shared" ref="E21:I21" si="2">E13</f>
        <v>-0.04</v>
      </c>
      <c r="F21" s="29">
        <f t="shared" si="2"/>
        <v>0.05</v>
      </c>
      <c r="G21" s="29">
        <f t="shared" si="2"/>
        <v>0.04</v>
      </c>
      <c r="H21" s="29">
        <f t="shared" si="2"/>
        <v>-0.12</v>
      </c>
      <c r="I21" s="29">
        <f t="shared" si="2"/>
        <v>0.04</v>
      </c>
    </row>
    <row r="22" spans="2:11" x14ac:dyDescent="0.7">
      <c r="B22" s="30" t="s">
        <v>25</v>
      </c>
      <c r="C22" s="25" t="s">
        <v>5</v>
      </c>
      <c r="D22" s="29">
        <f>D13-D19</f>
        <v>-2.6574412769220044</v>
      </c>
      <c r="E22" s="29">
        <f t="shared" ref="E22:I22" si="3">E13-E19</f>
        <v>-3.5022042700519327</v>
      </c>
      <c r="F22" s="29">
        <f t="shared" si="3"/>
        <v>-3.2148215478222157</v>
      </c>
      <c r="G22" s="29">
        <f t="shared" si="3"/>
        <v>-3.1784916977543705</v>
      </c>
      <c r="H22" s="29">
        <f t="shared" si="3"/>
        <v>-3.2923143475126171</v>
      </c>
      <c r="I22" s="29">
        <f t="shared" si="3"/>
        <v>-3.1934119232064666</v>
      </c>
    </row>
    <row r="23" spans="2:11" x14ac:dyDescent="0.7">
      <c r="B23" s="27" t="s">
        <v>28</v>
      </c>
      <c r="C23" s="26" t="s">
        <v>5</v>
      </c>
      <c r="D23" s="46">
        <f>D13-D20</f>
        <v>-12.23</v>
      </c>
      <c r="E23" s="46">
        <f t="shared" ref="E23:I23" si="4">E13-E20</f>
        <v>-10.039999999999999</v>
      </c>
      <c r="F23" s="46">
        <f t="shared" si="4"/>
        <v>-12.29567901234568</v>
      </c>
      <c r="G23" s="46">
        <f t="shared" si="4"/>
        <v>-9.9600000000000009</v>
      </c>
      <c r="H23" s="46">
        <f t="shared" si="4"/>
        <v>-11.355955056179774</v>
      </c>
      <c r="I23" s="46">
        <f t="shared" si="4"/>
        <v>-9.3057943925233673</v>
      </c>
    </row>
    <row r="24" spans="2:11" x14ac:dyDescent="0.7">
      <c r="B24" s="22"/>
      <c r="C24" s="7"/>
      <c r="D24" s="21"/>
      <c r="E24" s="21"/>
      <c r="F24" s="21"/>
      <c r="G24" s="21"/>
      <c r="H24" s="21"/>
      <c r="I24" s="21"/>
    </row>
    <row r="25" spans="2:11" x14ac:dyDescent="0.7">
      <c r="B25" s="7"/>
      <c r="C25" s="7"/>
      <c r="D25" s="7"/>
    </row>
    <row r="26" spans="2:11" x14ac:dyDescent="0.7">
      <c r="B26" s="5" t="s">
        <v>27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ht="15" customHeight="1" x14ac:dyDescent="0.7"/>
    <row r="34" ht="15" customHeight="1" x14ac:dyDescent="0.7"/>
    <row r="35" ht="15" customHeight="1" x14ac:dyDescent="0.7"/>
    <row r="36" ht="15" customHeight="1" x14ac:dyDescent="0.7"/>
    <row r="37" ht="15" customHeight="1" x14ac:dyDescent="0.7"/>
    <row r="38" ht="15" customHeight="1" x14ac:dyDescent="0.7"/>
    <row r="39" ht="15" customHeight="1" x14ac:dyDescent="0.7"/>
    <row r="40" ht="15" customHeight="1" x14ac:dyDescent="0.7"/>
    <row r="41" ht="15" customHeight="1" x14ac:dyDescent="0.7"/>
    <row r="42" ht="15" customHeight="1" x14ac:dyDescent="0.7"/>
    <row r="43" ht="15" customHeight="1" x14ac:dyDescent="0.7"/>
    <row r="44" ht="15" customHeight="1" x14ac:dyDescent="0.7"/>
    <row r="45" ht="15" customHeight="1" x14ac:dyDescent="0.7"/>
    <row r="46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CFA8D39F-4877-4195-9126-2B486CACE3F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YS!D19:I19</xm:f>
              <xm:sqref>J19</xm:sqref>
            </x14:sparkline>
            <x14:sparkline>
              <xm:f>YS!D20:I20</xm:f>
              <xm:sqref>J20</xm:sqref>
            </x14:sparkline>
            <x14:sparkline>
              <xm:f>YS!D21:I21</xm:f>
              <xm:sqref>J21</xm:sqref>
            </x14:sparkline>
            <x14:sparkline>
              <xm:f>YS!D22:I22</xm:f>
              <xm:sqref>J22</xm:sqref>
            </x14:sparkline>
            <x14:sparkline>
              <xm:f>YS!D23:I23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2021-09-21T04:56:52Z</dcterms:modified>
</cp:coreProperties>
</file>