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2" documentId="8_{C2224E7B-F016-4FB7-B5E5-3EB59CBADBE2}" xr6:coauthVersionLast="47" xr6:coauthVersionMax="47" xr10:uidLastSave="{CF430C42-0375-4EBF-862A-0EECC8FF1A53}"/>
  <bookViews>
    <workbookView xWindow="-98" yWindow="-98" windowWidth="20715" windowHeight="13155" tabRatio="749" xr2:uid="{68E2C076-72C9-4123-A12C-10F250F0AE54}"/>
  </bookViews>
  <sheets>
    <sheet name="EBITDA" sheetId="3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33" l="1"/>
  <c r="F36" i="33"/>
  <c r="G36" i="33"/>
  <c r="H36" i="33"/>
  <c r="I36" i="33"/>
  <c r="D36" i="33"/>
  <c r="H33" i="33"/>
  <c r="H35" i="33" s="1"/>
  <c r="E34" i="33"/>
  <c r="F34" i="33"/>
  <c r="G34" i="33"/>
  <c r="H34" i="33"/>
  <c r="I34" i="33"/>
  <c r="D34" i="33"/>
  <c r="E28" i="33"/>
  <c r="F28" i="33"/>
  <c r="G28" i="33"/>
  <c r="H28" i="33"/>
  <c r="I28" i="33"/>
  <c r="D28" i="33"/>
  <c r="I32" i="33"/>
  <c r="H32" i="33"/>
  <c r="G32" i="33"/>
  <c r="F32" i="33"/>
  <c r="E32" i="33"/>
  <c r="D32" i="33"/>
  <c r="B32" i="33"/>
  <c r="I31" i="33"/>
  <c r="H31" i="33"/>
  <c r="G31" i="33"/>
  <c r="F31" i="33"/>
  <c r="F33" i="33" s="1"/>
  <c r="F35" i="33" s="1"/>
  <c r="E31" i="33"/>
  <c r="D31" i="33"/>
  <c r="B31" i="33"/>
  <c r="I30" i="33"/>
  <c r="I33" i="33" s="1"/>
  <c r="I35" i="33" s="1"/>
  <c r="H30" i="33"/>
  <c r="G30" i="33"/>
  <c r="G33" i="33" s="1"/>
  <c r="G35" i="33" s="1"/>
  <c r="F30" i="33"/>
  <c r="E30" i="33"/>
  <c r="E33" i="33" s="1"/>
  <c r="E35" i="33" s="1"/>
  <c r="D30" i="33"/>
  <c r="D33" i="33" s="1"/>
  <c r="D35" i="33" s="1"/>
  <c r="B30" i="33"/>
  <c r="I26" i="33"/>
  <c r="H26" i="33"/>
  <c r="G26" i="33"/>
  <c r="F26" i="33"/>
  <c r="E26" i="33"/>
  <c r="D26" i="33"/>
  <c r="B26" i="33"/>
  <c r="I25" i="33"/>
  <c r="H25" i="33"/>
  <c r="G25" i="33"/>
  <c r="F25" i="33"/>
  <c r="E25" i="33"/>
  <c r="D25" i="33"/>
  <c r="B25" i="33"/>
  <c r="I24" i="33"/>
  <c r="H24" i="33"/>
  <c r="G24" i="33"/>
  <c r="F24" i="33"/>
  <c r="E24" i="33"/>
  <c r="D24" i="33"/>
  <c r="B24" i="33"/>
  <c r="I23" i="33"/>
  <c r="H23" i="33"/>
  <c r="G23" i="33"/>
  <c r="F23" i="33"/>
  <c r="E23" i="33"/>
  <c r="D23" i="33"/>
  <c r="B23" i="33"/>
  <c r="I22" i="33"/>
  <c r="H22" i="33"/>
  <c r="G22" i="33"/>
  <c r="F22" i="33"/>
  <c r="E22" i="33"/>
  <c r="D22" i="33"/>
  <c r="D27" i="33" s="1"/>
  <c r="D29" i="33" s="1"/>
  <c r="E27" i="33" l="1"/>
  <c r="E29" i="33" s="1"/>
  <c r="I27" i="33"/>
  <c r="I29" i="33" s="1"/>
  <c r="F27" i="33"/>
  <c r="F29" i="33" s="1"/>
  <c r="H27" i="33"/>
  <c r="H29" i="33" s="1"/>
  <c r="G27" i="33"/>
  <c r="G29" i="33" s="1"/>
</calcChain>
</file>

<file path=xl/sharedStrings.xml><?xml version="1.0" encoding="utf-8"?>
<sst xmlns="http://schemas.openxmlformats.org/spreadsheetml/2006/main" count="58" uniqueCount="35">
  <si>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</si>
  <si>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</si>
  <si>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</si>
  <si>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</si>
  <si>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</si>
  <si>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※2015年度＝FY15=2016年2月期</t>
    <rPh sb="5" eb="7">
      <t>ネンド</t>
    </rPh>
    <rPh sb="17" eb="18">
      <t>ネン</t>
    </rPh>
    <rPh sb="19" eb="21">
      <t>ガツキ</t>
    </rPh>
    <phoneticPr fontId="2"/>
  </si>
  <si>
    <t>評価期間</t>
    <rPh sb="0" eb="4">
      <t>ヒョウカキカン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</si>
  <si>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</si>
  <si>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</si>
  <si>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</si>
  <si>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</si>
  <si>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</si>
  <si>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</si>
  <si>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億円</t>
    <rPh sb="0" eb="2">
      <t>オクエン</t>
    </rPh>
    <phoneticPr fontId="2"/>
  </si>
  <si>
    <t>営業利益</t>
    <rPh sb="0" eb="4">
      <t>エイギョウリエキ</t>
    </rPh>
    <phoneticPr fontId="2"/>
  </si>
  <si>
    <t>持分法損益</t>
    <rPh sb="0" eb="2">
      <t>モチブン</t>
    </rPh>
    <rPh sb="2" eb="3">
      <t>ホウ</t>
    </rPh>
    <rPh sb="3" eb="5">
      <t>ソンエキ</t>
    </rPh>
    <phoneticPr fontId="2"/>
  </si>
  <si>
    <t>金融収益</t>
    <rPh sb="0" eb="2">
      <t>キンユウ</t>
    </rPh>
    <rPh sb="2" eb="4">
      <t>シュウエキ</t>
    </rPh>
    <phoneticPr fontId="2"/>
  </si>
  <si>
    <t>金融費用</t>
    <rPh sb="0" eb="2">
      <t>キンユウ</t>
    </rPh>
    <rPh sb="2" eb="4">
      <t>ヒヨウ</t>
    </rPh>
    <phoneticPr fontId="2"/>
  </si>
  <si>
    <t>サンプル_リクルートホールディングス</t>
    <phoneticPr fontId="3"/>
  </si>
  <si>
    <t>持分変動損益</t>
    <rPh sb="0" eb="2">
      <t>モチブン</t>
    </rPh>
    <rPh sb="2" eb="6">
      <t>ヘンドウソンエキ</t>
    </rPh>
    <phoneticPr fontId="2"/>
  </si>
  <si>
    <t>税前利益</t>
    <rPh sb="0" eb="1">
      <t>ゼイ</t>
    </rPh>
    <rPh sb="1" eb="2">
      <t>マエ</t>
    </rPh>
    <rPh sb="2" eb="4">
      <t>リエキ</t>
    </rPh>
    <phoneticPr fontId="2"/>
  </si>
  <si>
    <t>EBIT1</t>
    <phoneticPr fontId="2"/>
  </si>
  <si>
    <t>EBIT2</t>
    <phoneticPr fontId="2"/>
  </si>
  <si>
    <t>EBITDA</t>
    <phoneticPr fontId="2"/>
  </si>
  <si>
    <t>減損損失</t>
    <rPh sb="0" eb="4">
      <t>ゲンソンソンシツ</t>
    </rPh>
    <phoneticPr fontId="2"/>
  </si>
  <si>
    <t>減価償却費・償却費</t>
    <rPh sb="0" eb="5">
      <t>ゲンカショウキャクヒ</t>
    </rPh>
    <rPh sb="6" eb="9">
      <t>ショウキャクヒ</t>
    </rPh>
    <phoneticPr fontId="2"/>
  </si>
  <si>
    <t>EBITDAの計算</t>
    <rPh sb="7" eb="9">
      <t>ケイサン</t>
    </rPh>
    <phoneticPr fontId="2"/>
  </si>
  <si>
    <t>償却・減損</t>
    <rPh sb="0" eb="2">
      <t>ショウキャク</t>
    </rPh>
    <rPh sb="3" eb="5">
      <t>ゲンソン</t>
    </rPh>
    <phoneticPr fontId="2"/>
  </si>
  <si>
    <t>EBITDA1</t>
    <phoneticPr fontId="2"/>
  </si>
  <si>
    <t>EBITDA2</t>
    <phoneticPr fontId="2"/>
  </si>
  <si>
    <t>調整後EBITDA</t>
    <rPh sb="0" eb="3">
      <t>チョウセイゴ</t>
    </rPh>
    <phoneticPr fontId="2"/>
  </si>
  <si>
    <t>※EBITDA1＝営業利益+持分法損益+持分変動損益+金融収益+償却費・減損損失</t>
    <rPh sb="9" eb="13">
      <t>エイギョウリエキ</t>
    </rPh>
    <rPh sb="14" eb="17">
      <t>モチブンホウ</t>
    </rPh>
    <rPh sb="17" eb="19">
      <t>ソンエキ</t>
    </rPh>
    <rPh sb="20" eb="22">
      <t>モチブン</t>
    </rPh>
    <rPh sb="22" eb="26">
      <t>ヘンドウソンエキ</t>
    </rPh>
    <rPh sb="27" eb="31">
      <t>キンユウシュウエキ</t>
    </rPh>
    <rPh sb="32" eb="35">
      <t>ショウキャクヒ</t>
    </rPh>
    <rPh sb="36" eb="40">
      <t>ゲンソンソンシツ</t>
    </rPh>
    <phoneticPr fontId="2"/>
  </si>
  <si>
    <t>※EBITDA2＝税前利益+金融費用－金融収益+償却費・減損損失</t>
    <rPh sb="9" eb="11">
      <t>ゼイマエ</t>
    </rPh>
    <rPh sb="11" eb="13">
      <t>リエキ</t>
    </rPh>
    <rPh sb="14" eb="18">
      <t>キンユウヒヨウ</t>
    </rPh>
    <rPh sb="19" eb="21">
      <t>キンユウ</t>
    </rPh>
    <rPh sb="21" eb="23">
      <t>シュウエキ</t>
    </rPh>
    <phoneticPr fontId="2"/>
  </si>
  <si>
    <t>※調整後EBITDA：会社開示のものを記載</t>
    <rPh sb="1" eb="4">
      <t>チョウセイゴ</t>
    </rPh>
    <rPh sb="11" eb="15">
      <t>カイシャカイジ</t>
    </rPh>
    <rPh sb="19" eb="21">
      <t>キサイ</t>
    </rPh>
    <phoneticPr fontId="2"/>
  </si>
  <si>
    <t>【グラフ】EBITDAの推移</t>
    <rPh sb="12" eb="14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</si>
</sst>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38" fontId="4" fillId="0" borderId="3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6" fillId="3" borderId="20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8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11" fillId="5" borderId="3" xfId="0" applyFont="1" applyFill="1" applyBorder="1">
      <alignment vertical="center"/>
    </xf>
    <xf numFmtId="0" fontId="9" fillId="5" borderId="1" xfId="0" applyFont="1" applyFill="1" applyBorder="1">
      <alignment vertical="center"/>
    </xf>
    <xf numFmtId="38" fontId="4" fillId="0" borderId="18" xfId="1" applyFont="1" applyBorder="1">
      <alignment vertical="center"/>
    </xf>
    <xf numFmtId="0" fontId="8" fillId="5" borderId="1" xfId="0" applyFont="1" applyFill="1" applyBorder="1">
      <alignment vertical="center"/>
    </xf>
    <xf numFmtId="38" fontId="4" fillId="0" borderId="14" xfId="1" applyFont="1" applyBorder="1">
      <alignment vertical="center"/>
    </xf>
    <xf numFmtId="0" fontId="8" fillId="5" borderId="18" xfId="0" applyFont="1" applyFill="1" applyBorder="1">
      <alignment vertical="center"/>
    </xf>
    <xf numFmtId="0" fontId="10" fillId="0" borderId="1" xfId="0" applyFont="1" applyBorder="1">
      <alignment vertical="center"/>
    </xf>
    <xf numFmtId="38" fontId="12" fillId="3" borderId="11" xfId="1" applyFont="1" applyFill="1" applyBorder="1">
      <alignment vertical="center"/>
    </xf>
    <xf numFmtId="38" fontId="12" fillId="3" borderId="13" xfId="1" applyFont="1" applyFill="1" applyBorder="1">
      <alignment vertical="center"/>
    </xf>
    <xf numFmtId="38" fontId="12" fillId="3" borderId="12" xfId="1" applyFont="1" applyFill="1" applyBorder="1">
      <alignment vertical="center"/>
    </xf>
    <xf numFmtId="38" fontId="12" fillId="3" borderId="7" xfId="1" applyFont="1" applyFill="1" applyBorder="1">
      <alignment vertical="center"/>
    </xf>
    <xf numFmtId="38" fontId="12" fillId="3" borderId="19" xfId="1" applyFont="1" applyFill="1" applyBorder="1">
      <alignment vertical="center"/>
    </xf>
    <xf numFmtId="38" fontId="12" fillId="3" borderId="2" xfId="1" applyFont="1" applyFill="1" applyBorder="1">
      <alignment vertical="center"/>
    </xf>
    <xf numFmtId="38" fontId="12" fillId="3" borderId="15" xfId="1" applyFont="1" applyFill="1" applyBorder="1">
      <alignment vertical="center"/>
    </xf>
    <xf numFmtId="38" fontId="12" fillId="3" borderId="16" xfId="1" applyFont="1" applyFill="1" applyBorder="1">
      <alignment vertical="center"/>
    </xf>
    <xf numFmtId="38" fontId="12" fillId="3" borderId="10" xfId="1" applyFont="1" applyFill="1" applyBorder="1">
      <alignment vertical="center"/>
    </xf>
    <xf numFmtId="0" fontId="9" fillId="0" borderId="1" xfId="0" applyFont="1" applyBorder="1">
      <alignment vertical="center"/>
    </xf>
    <xf numFmtId="38" fontId="4" fillId="0" borderId="0" xfId="1" applyFont="1" applyBorder="1">
      <alignment vertical="center"/>
    </xf>
    <xf numFmtId="0" fontId="8" fillId="5" borderId="14" xfId="0" applyFont="1" applyFill="1" applyBorder="1">
      <alignment vertical="center"/>
    </xf>
    <xf numFmtId="0" fontId="4" fillId="5" borderId="14" xfId="0" applyFont="1" applyFill="1" applyBorder="1">
      <alignment vertical="center"/>
    </xf>
    <xf numFmtId="0" fontId="11" fillId="0" borderId="5" xfId="0" applyFont="1" applyBorder="1">
      <alignment vertical="center"/>
    </xf>
    <xf numFmtId="0" fontId="8" fillId="5" borderId="6" xfId="0" applyFont="1" applyFill="1" applyBorder="1">
      <alignment vertical="center"/>
    </xf>
    <xf numFmtId="0" fontId="4" fillId="5" borderId="6" xfId="0" applyFont="1" applyFill="1" applyBorder="1">
      <alignment vertical="center"/>
    </xf>
    <xf numFmtId="38" fontId="4" fillId="0" borderId="6" xfId="1" applyFont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EBITDA</a:t>
            </a:r>
            <a:r>
              <a:rPr lang="ja-JP" altLang="en-US" b="1"/>
              <a:t>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5516081871345E-2"/>
          <c:y val="0.15208250000000001"/>
          <c:w val="0.90755380116959061"/>
          <c:h val="0.67997555555555556"/>
        </c:manualLayout>
      </c:layout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182223"/>
        <c:axId val="1470180975"/>
      </c:barChart>
      <c:barChart>
        <c:barDir val="col"/>
        <c:grouping val="stacked"/>
        <c:varyColors val="0"/>
        <c:ser>
          <c:idx val="0"/>
          <c:order val="0"/>
          <c:tx>
            <c:strRef>
              <c:f>EBITDA!$B$27:$C$27</c:f>
              <c:strCache>
                <c:ptCount val="2"/>
                <c:pt idx="0">
                  <c:v>EBIT1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EBITDA!$E$22:$I$22</c:f>
              <c:strCache>
                <c:ptCount val="5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</c:strCache>
            </c:strRef>
          </c:cat>
          <c:val>
            <c:numRef>
              <c:f>EBITDA!$E$27:$I$27</c:f>
              <c:numCache>
                <c:formatCode>#,##0_);[Red]\(#,##0\)</c:formatCode>
                <c:ptCount val="5"/>
                <c:pt idx="0">
                  <c:v>2010.0900000000001</c:v>
                </c:pt>
                <c:pt idx="1">
                  <c:v>2003.3000000000002</c:v>
                </c:pt>
                <c:pt idx="2">
                  <c:v>2401.8700000000003</c:v>
                </c:pt>
                <c:pt idx="3">
                  <c:v>2294.5700000000006</c:v>
                </c:pt>
                <c:pt idx="4">
                  <c:v>1724.44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A-4051-9316-B1193295C669}"/>
            </c:ext>
          </c:extLst>
        </c:ser>
        <c:ser>
          <c:idx val="3"/>
          <c:order val="1"/>
          <c:tx>
            <c:strRef>
              <c:f>EBITDA!$B$28:$C$28</c:f>
              <c:strCache>
                <c:ptCount val="2"/>
                <c:pt idx="0">
                  <c:v>償却・減損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019783892826727E-17"/>
                  <c:y val="1.9122500000000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EBITDA!$E$22:$I$22</c:f>
              <c:strCache>
                <c:ptCount val="5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</c:strCache>
            </c:strRef>
          </c:cat>
          <c:val>
            <c:numRef>
              <c:f>EBITDA!$E$28:$I$28</c:f>
              <c:numCache>
                <c:formatCode>#,##0_);[Red]\(#,##0\)</c:formatCode>
                <c:ptCount val="5"/>
                <c:pt idx="0">
                  <c:v>554.11</c:v>
                </c:pt>
                <c:pt idx="1">
                  <c:v>626.42999999999995</c:v>
                </c:pt>
                <c:pt idx="2">
                  <c:v>738.02</c:v>
                </c:pt>
                <c:pt idx="3">
                  <c:v>1474.8</c:v>
                </c:pt>
                <c:pt idx="4">
                  <c:v>1210.8399999999999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A-4051-9316-B1193295C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9548063"/>
        <c:axId val="1589553887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82223"/>
        <c:axId val="1470180975"/>
      </c:lineChart>
      <c:lineChart>
        <c:grouping val="standard"/>
        <c:varyColors val="0"/>
        <c:ser>
          <c:idx val="4"/>
          <c:order val="2"/>
          <c:tx>
            <c:strRef>
              <c:f>EBITDA!$B$29:$C$29</c:f>
              <c:strCache>
                <c:ptCount val="2"/>
                <c:pt idx="0">
                  <c:v>EBITDA1</c:v>
                </c:pt>
                <c:pt idx="1">
                  <c:v>億円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EBITDA!$E$22:$I$22</c:f>
              <c:strCache>
                <c:ptCount val="5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</c:strCache>
            </c:strRef>
          </c:cat>
          <c:val>
            <c:numRef>
              <c:f>EBITDA!$E$29:$I$29</c:f>
              <c:numCache>
                <c:formatCode>#,##0_);[Red]\(#,##0\)</c:formatCode>
                <c:ptCount val="5"/>
                <c:pt idx="0">
                  <c:v>2564.2000000000003</c:v>
                </c:pt>
                <c:pt idx="1">
                  <c:v>2629.73</c:v>
                </c:pt>
                <c:pt idx="2">
                  <c:v>3139.8900000000003</c:v>
                </c:pt>
                <c:pt idx="3">
                  <c:v>3769.3700000000008</c:v>
                </c:pt>
                <c:pt idx="4">
                  <c:v>2935.2799999999997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CA-4051-9316-B1193295C669}"/>
            </c:ext>
          </c:extLst>
        </c:ser>
        <c:ser>
          <c:idx val="13"/>
          <c:order val="3"/>
          <c:tx>
            <c:strRef>
              <c:f>EBITDA!$B$36:$C$36</c:f>
              <c:strCache>
                <c:ptCount val="2"/>
                <c:pt idx="0">
                  <c:v>調整後EBITDA</c:v>
                </c:pt>
                <c:pt idx="1">
                  <c:v>億円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EBITDA!$E$22:$I$22</c:f>
              <c:strCache>
                <c:ptCount val="5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</c:strCache>
            </c:strRef>
          </c:cat>
          <c:val>
            <c:numRef>
              <c:f>EBITDA!$E$36:$I$36</c:f>
              <c:numCache>
                <c:formatCode>#,##0_);[Red]\(#,##0\)</c:formatCode>
                <c:ptCount val="5"/>
                <c:pt idx="0">
                  <c:v>2322</c:v>
                </c:pt>
                <c:pt idx="1">
                  <c:v>2584</c:v>
                </c:pt>
                <c:pt idx="2">
                  <c:v>2932</c:v>
                </c:pt>
                <c:pt idx="3">
                  <c:v>3251</c:v>
                </c:pt>
                <c:pt idx="4">
                  <c:v>2416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1CA-4051-9316-B1193295C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82223"/>
        <c:axId val="1470180975"/>
      </c:lineChart>
      <c:catAx>
        <c:axId val="1470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0975"/>
        <c:crosses val="autoZero"/>
        <c:auto val="1"/>
        <c:lblAlgn val="ctr"/>
        <c:lblOffset val="100"/>
        <c:noMultiLvlLbl val="0"/>
      </c:catAx>
      <c:valAx>
        <c:axId val="147018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1.8567251461988305E-2"/>
              <c:y val="6.6073333333333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2223"/>
        <c:crosses val="autoZero"/>
        <c:crossBetween val="between"/>
      </c:valAx>
      <c:valAx>
        <c:axId val="1589553887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1589548063"/>
        <c:crosses val="max"/>
        <c:crossBetween val="between"/>
      </c:valAx>
      <c:catAx>
        <c:axId val="15895480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9553887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8625730994154"/>
          <c:y val="0.90716444444444444"/>
          <c:w val="0.718519298245614"/>
          <c:h val="6.10855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41</xdr:row>
      <xdr:rowOff>138113</xdr:rowOff>
    </xdr:from>
    <xdr:to>
      <xdr:col>10</xdr:col>
      <xdr:colOff>262988</xdr:colOff>
      <xdr:row>60</xdr:row>
      <xdr:rowOff>118613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D98613-D357-449C-8C55-D6D58373D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1F6C-AA4A-4D53-931B-D974E27CFFF7}">
  <dimension ref="A1:L68"/>
  <sheetViews>
    <sheetView tabSelected="1" zoomScaleNormal="100" workbookViewId="0">
      <selection activeCell="B5" sqref="B5"/>
    </sheetView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23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18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10"/>
      <c r="C7" s="10"/>
      <c r="D7" s="8"/>
      <c r="E7" s="8"/>
      <c r="F7" s="8"/>
      <c r="G7" s="8"/>
      <c r="H7" s="8"/>
      <c r="I7" s="8"/>
    </row>
    <row r="8" spans="2:11" x14ac:dyDescent="0.7">
      <c r="B8" s="8" t="s">
        <v>6</v>
      </c>
      <c r="C8" s="8" t="s">
        <v>2</v>
      </c>
      <c r="D8" s="12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8" t="s">
        <v>12</v>
      </c>
    </row>
    <row r="9" spans="2:11" x14ac:dyDescent="0.7">
      <c r="B9" s="6" t="s">
        <v>14</v>
      </c>
      <c r="C9" s="17" t="s">
        <v>4</v>
      </c>
      <c r="D9" s="30"/>
      <c r="E9" s="31">
        <v>193513</v>
      </c>
      <c r="F9" s="31">
        <v>191794</v>
      </c>
      <c r="G9" s="31">
        <v>223090</v>
      </c>
      <c r="H9" s="31">
        <v>206011</v>
      </c>
      <c r="I9" s="32">
        <v>162823</v>
      </c>
    </row>
    <row r="10" spans="2:11" x14ac:dyDescent="0.7">
      <c r="B10" s="16" t="s">
        <v>15</v>
      </c>
      <c r="C10" s="17" t="s">
        <v>4</v>
      </c>
      <c r="D10" s="33"/>
      <c r="E10" s="34">
        <v>4432</v>
      </c>
      <c r="F10" s="34">
        <v>2918</v>
      </c>
      <c r="G10" s="34">
        <v>7894</v>
      </c>
      <c r="H10" s="34">
        <v>3617</v>
      </c>
      <c r="I10" s="35">
        <v>6468</v>
      </c>
    </row>
    <row r="11" spans="2:11" x14ac:dyDescent="0.7">
      <c r="B11" s="39" t="s">
        <v>19</v>
      </c>
      <c r="C11" s="9" t="s">
        <v>4</v>
      </c>
      <c r="D11" s="33"/>
      <c r="E11" s="34"/>
      <c r="F11" s="34"/>
      <c r="G11" s="34">
        <v>988</v>
      </c>
      <c r="H11" s="34">
        <v>12326</v>
      </c>
      <c r="I11" s="35">
        <v>257</v>
      </c>
    </row>
    <row r="12" spans="2:11" x14ac:dyDescent="0.7">
      <c r="B12" s="6" t="s">
        <v>16</v>
      </c>
      <c r="C12" s="9" t="s">
        <v>4</v>
      </c>
      <c r="D12" s="33"/>
      <c r="E12" s="34">
        <v>3064</v>
      </c>
      <c r="F12" s="34">
        <v>5618</v>
      </c>
      <c r="G12" s="34">
        <v>8215</v>
      </c>
      <c r="H12" s="34">
        <v>7503</v>
      </c>
      <c r="I12" s="35">
        <v>2896</v>
      </c>
    </row>
    <row r="13" spans="2:11" x14ac:dyDescent="0.7">
      <c r="B13" s="6" t="s">
        <v>17</v>
      </c>
      <c r="C13" s="9" t="s">
        <v>4</v>
      </c>
      <c r="D13" s="33"/>
      <c r="E13" s="34">
        <v>2062</v>
      </c>
      <c r="F13" s="34">
        <v>1102</v>
      </c>
      <c r="G13" s="34">
        <v>374</v>
      </c>
      <c r="H13" s="34">
        <v>3309</v>
      </c>
      <c r="I13" s="35">
        <v>3944</v>
      </c>
    </row>
    <row r="14" spans="2:11" x14ac:dyDescent="0.7">
      <c r="B14" s="29" t="s">
        <v>25</v>
      </c>
      <c r="C14" s="9" t="s">
        <v>4</v>
      </c>
      <c r="D14" s="33"/>
      <c r="E14" s="34">
        <v>51713</v>
      </c>
      <c r="F14" s="34">
        <v>60555</v>
      </c>
      <c r="G14" s="34">
        <v>69976</v>
      </c>
      <c r="H14" s="34">
        <v>111312</v>
      </c>
      <c r="I14" s="35">
        <v>115413</v>
      </c>
    </row>
    <row r="15" spans="2:11" x14ac:dyDescent="0.7">
      <c r="B15" s="6" t="s">
        <v>24</v>
      </c>
      <c r="C15" s="9" t="s">
        <v>4</v>
      </c>
      <c r="D15" s="33"/>
      <c r="E15" s="34">
        <v>3698</v>
      </c>
      <c r="F15" s="34">
        <v>2088</v>
      </c>
      <c r="G15" s="34">
        <v>3826</v>
      </c>
      <c r="H15" s="34">
        <v>36168</v>
      </c>
      <c r="I15" s="35">
        <v>5671</v>
      </c>
    </row>
    <row r="16" spans="2:11" x14ac:dyDescent="0.7">
      <c r="B16" s="8" t="s">
        <v>20</v>
      </c>
      <c r="C16" s="15" t="s">
        <v>4</v>
      </c>
      <c r="D16" s="30"/>
      <c r="E16" s="31">
        <v>198929</v>
      </c>
      <c r="F16" s="31">
        <v>199228</v>
      </c>
      <c r="G16" s="31">
        <v>239814</v>
      </c>
      <c r="H16" s="31">
        <v>226149</v>
      </c>
      <c r="I16" s="32">
        <v>168502</v>
      </c>
    </row>
    <row r="17" spans="2:11" ht="15.4" thickBot="1" x14ac:dyDescent="0.75">
      <c r="B17" s="43" t="s">
        <v>30</v>
      </c>
      <c r="C17" s="11" t="s">
        <v>13</v>
      </c>
      <c r="D17" s="36"/>
      <c r="E17" s="37">
        <v>2322</v>
      </c>
      <c r="F17" s="37">
        <v>2584</v>
      </c>
      <c r="G17" s="37">
        <v>2932</v>
      </c>
      <c r="H17" s="37">
        <v>3251</v>
      </c>
      <c r="I17" s="38">
        <v>2416</v>
      </c>
    </row>
    <row r="18" spans="2:11" x14ac:dyDescent="0.7">
      <c r="B18" s="8"/>
      <c r="C18" s="8"/>
      <c r="D18" s="2" t="s">
        <v>5</v>
      </c>
    </row>
    <row r="19" spans="2:11" x14ac:dyDescent="0.7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7">
      <c r="B20" s="5" t="s">
        <v>26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x14ac:dyDescent="0.7">
      <c r="B21" s="8"/>
      <c r="C21" s="8"/>
      <c r="D21" s="10"/>
      <c r="E21" s="10"/>
      <c r="F21" s="10"/>
      <c r="G21" s="10"/>
      <c r="H21" s="10"/>
      <c r="I21" s="10"/>
      <c r="J21" s="8"/>
    </row>
    <row r="22" spans="2:11" x14ac:dyDescent="0.7">
      <c r="B22" s="10"/>
      <c r="C22" s="10"/>
      <c r="D22" s="19" t="str">
        <f>D8</f>
        <v>FY15</v>
      </c>
      <c r="E22" s="19" t="str">
        <f>E8</f>
        <v>FY16</v>
      </c>
      <c r="F22" s="19" t="str">
        <f>F8</f>
        <v>FY17</v>
      </c>
      <c r="G22" s="19" t="str">
        <f>G8</f>
        <v>FY18</v>
      </c>
      <c r="H22" s="19" t="str">
        <f>H8</f>
        <v>FY19</v>
      </c>
      <c r="I22" s="19" t="str">
        <f>I8</f>
        <v>FY20</v>
      </c>
    </row>
    <row r="23" spans="2:11" x14ac:dyDescent="0.7">
      <c r="B23" s="28" t="str">
        <f>B9</f>
        <v>営業利益</v>
      </c>
      <c r="C23" s="20" t="s">
        <v>13</v>
      </c>
      <c r="D23" s="25">
        <f>D9/100</f>
        <v>0</v>
      </c>
      <c r="E23" s="25">
        <f>E9/100</f>
        <v>1935.13</v>
      </c>
      <c r="F23" s="25">
        <f>F9/100</f>
        <v>1917.94</v>
      </c>
      <c r="G23" s="25">
        <f>G9/100</f>
        <v>2230.9</v>
      </c>
      <c r="H23" s="25">
        <f>H9/100</f>
        <v>2060.11</v>
      </c>
      <c r="I23" s="25">
        <f>I9/100</f>
        <v>1628.23</v>
      </c>
    </row>
    <row r="24" spans="2:11" x14ac:dyDescent="0.7">
      <c r="B24" s="26" t="str">
        <f>B10</f>
        <v>持分法損益</v>
      </c>
      <c r="C24" s="21" t="s">
        <v>13</v>
      </c>
      <c r="D24" s="7">
        <f>D10/100</f>
        <v>0</v>
      </c>
      <c r="E24" s="7">
        <f>E10/100</f>
        <v>44.32</v>
      </c>
      <c r="F24" s="7">
        <f>F10/100</f>
        <v>29.18</v>
      </c>
      <c r="G24" s="7">
        <f>G10/100</f>
        <v>78.94</v>
      </c>
      <c r="H24" s="7">
        <f>H10/100</f>
        <v>36.17</v>
      </c>
      <c r="I24" s="7">
        <f>I10/100</f>
        <v>64.680000000000007</v>
      </c>
    </row>
    <row r="25" spans="2:11" x14ac:dyDescent="0.7">
      <c r="B25" s="24" t="str">
        <f>B11</f>
        <v>持分変動損益</v>
      </c>
      <c r="C25" s="21" t="s">
        <v>13</v>
      </c>
      <c r="D25" s="7">
        <f>D11/100</f>
        <v>0</v>
      </c>
      <c r="E25" s="7">
        <f>E11/100</f>
        <v>0</v>
      </c>
      <c r="F25" s="7">
        <f>F11/100</f>
        <v>0</v>
      </c>
      <c r="G25" s="7">
        <f>G11/100</f>
        <v>9.8800000000000008</v>
      </c>
      <c r="H25" s="7">
        <f>H11/100</f>
        <v>123.26</v>
      </c>
      <c r="I25" s="7">
        <f>I11/100</f>
        <v>2.57</v>
      </c>
    </row>
    <row r="26" spans="2:11" x14ac:dyDescent="0.7">
      <c r="B26" s="26" t="str">
        <f>B12</f>
        <v>金融収益</v>
      </c>
      <c r="C26" s="21" t="s">
        <v>13</v>
      </c>
      <c r="D26" s="7">
        <f>D12/100</f>
        <v>0</v>
      </c>
      <c r="E26" s="7">
        <f>E12/100</f>
        <v>30.64</v>
      </c>
      <c r="F26" s="7">
        <f>F12/100</f>
        <v>56.18</v>
      </c>
      <c r="G26" s="7">
        <f>G12/100</f>
        <v>82.15</v>
      </c>
      <c r="H26" s="7">
        <f>H12/100</f>
        <v>75.03</v>
      </c>
      <c r="I26" s="7">
        <f>I12/100</f>
        <v>28.96</v>
      </c>
    </row>
    <row r="27" spans="2:11" x14ac:dyDescent="0.7">
      <c r="B27" s="41" t="s">
        <v>21</v>
      </c>
      <c r="C27" s="42" t="s">
        <v>13</v>
      </c>
      <c r="D27" s="27">
        <f>SUM(D22:D26)</f>
        <v>0</v>
      </c>
      <c r="E27" s="27">
        <f t="shared" ref="E27:I27" si="0">SUM(E22:E26)</f>
        <v>2010.0900000000001</v>
      </c>
      <c r="F27" s="27">
        <f t="shared" si="0"/>
        <v>2003.3000000000002</v>
      </c>
      <c r="G27" s="27">
        <f t="shared" si="0"/>
        <v>2401.8700000000003</v>
      </c>
      <c r="H27" s="27">
        <f t="shared" si="0"/>
        <v>2294.5700000000006</v>
      </c>
      <c r="I27" s="27">
        <f t="shared" si="0"/>
        <v>1724.44</v>
      </c>
    </row>
    <row r="28" spans="2:11" x14ac:dyDescent="0.7">
      <c r="B28" s="41" t="s">
        <v>27</v>
      </c>
      <c r="C28" s="42" t="s">
        <v>13</v>
      </c>
      <c r="D28" s="27">
        <f>SUM(D14:D15)/100</f>
        <v>0</v>
      </c>
      <c r="E28" s="27">
        <f t="shared" ref="E28:I28" si="1">SUM(E14:E15)/100</f>
        <v>554.11</v>
      </c>
      <c r="F28" s="27">
        <f t="shared" si="1"/>
        <v>626.42999999999995</v>
      </c>
      <c r="G28" s="27">
        <f t="shared" si="1"/>
        <v>738.02</v>
      </c>
      <c r="H28" s="27">
        <f t="shared" si="1"/>
        <v>1474.8</v>
      </c>
      <c r="I28" s="27">
        <f t="shared" si="1"/>
        <v>1210.8399999999999</v>
      </c>
    </row>
    <row r="29" spans="2:11" x14ac:dyDescent="0.7">
      <c r="B29" s="44" t="s">
        <v>28</v>
      </c>
      <c r="C29" s="45" t="s">
        <v>13</v>
      </c>
      <c r="D29" s="46">
        <f>SUM(D27:D28)</f>
        <v>0</v>
      </c>
      <c r="E29" s="46">
        <f>SUM(E27:E28)</f>
        <v>2564.2000000000003</v>
      </c>
      <c r="F29" s="46">
        <f>SUM(F27:F28)</f>
        <v>2629.73</v>
      </c>
      <c r="G29" s="46">
        <f t="shared" ref="G29:H29" si="2">SUM(G27:G28)</f>
        <v>3139.8900000000003</v>
      </c>
      <c r="H29" s="46">
        <f t="shared" si="2"/>
        <v>3769.3700000000008</v>
      </c>
      <c r="I29" s="46">
        <f>SUM(I27:I28)</f>
        <v>2935.2799999999997</v>
      </c>
    </row>
    <row r="30" spans="2:11" x14ac:dyDescent="0.7">
      <c r="B30" s="28" t="str">
        <f>B16</f>
        <v>税前利益</v>
      </c>
      <c r="C30" s="20" t="s">
        <v>13</v>
      </c>
      <c r="D30" s="25">
        <f>D16/100</f>
        <v>0</v>
      </c>
      <c r="E30" s="25">
        <f t="shared" ref="E30:I30" si="3">E16/100</f>
        <v>1989.29</v>
      </c>
      <c r="F30" s="25">
        <f t="shared" si="3"/>
        <v>1992.28</v>
      </c>
      <c r="G30" s="25">
        <f t="shared" si="3"/>
        <v>2398.14</v>
      </c>
      <c r="H30" s="25">
        <f t="shared" si="3"/>
        <v>2261.4899999999998</v>
      </c>
      <c r="I30" s="25">
        <f t="shared" si="3"/>
        <v>1685.02</v>
      </c>
    </row>
    <row r="31" spans="2:11" x14ac:dyDescent="0.7">
      <c r="B31" s="26" t="str">
        <f>B13</f>
        <v>金融費用</v>
      </c>
      <c r="C31" s="21" t="s">
        <v>13</v>
      </c>
      <c r="D31" s="7">
        <f>D13/100</f>
        <v>0</v>
      </c>
      <c r="E31" s="7">
        <f>E13/100</f>
        <v>20.62</v>
      </c>
      <c r="F31" s="7">
        <f>F13/100</f>
        <v>11.02</v>
      </c>
      <c r="G31" s="7">
        <f>G13/100</f>
        <v>3.74</v>
      </c>
      <c r="H31" s="7">
        <f>H13/100</f>
        <v>33.090000000000003</v>
      </c>
      <c r="I31" s="7">
        <f>I13/100</f>
        <v>39.44</v>
      </c>
    </row>
    <row r="32" spans="2:11" x14ac:dyDescent="0.7">
      <c r="B32" s="26" t="str">
        <f>B12</f>
        <v>金融収益</v>
      </c>
      <c r="C32" s="21" t="s">
        <v>13</v>
      </c>
      <c r="D32" s="7">
        <f>D12/100</f>
        <v>0</v>
      </c>
      <c r="E32" s="7">
        <f>E12/100</f>
        <v>30.64</v>
      </c>
      <c r="F32" s="7">
        <f>F12/100</f>
        <v>56.18</v>
      </c>
      <c r="G32" s="7">
        <f>G12/100</f>
        <v>82.15</v>
      </c>
      <c r="H32" s="7">
        <f>H12/100</f>
        <v>75.03</v>
      </c>
      <c r="I32" s="7">
        <f>I12/100</f>
        <v>28.96</v>
      </c>
    </row>
    <row r="33" spans="2:11" x14ac:dyDescent="0.7">
      <c r="B33" s="26" t="s">
        <v>22</v>
      </c>
      <c r="C33" s="21" t="s">
        <v>13</v>
      </c>
      <c r="D33" s="7">
        <f>D30+D31-D32</f>
        <v>0</v>
      </c>
      <c r="E33" s="7">
        <f t="shared" ref="E33:I33" si="4">E30+E31-E32</f>
        <v>1979.2699999999998</v>
      </c>
      <c r="F33" s="7">
        <f t="shared" si="4"/>
        <v>1947.12</v>
      </c>
      <c r="G33" s="7">
        <f t="shared" si="4"/>
        <v>2319.7299999999996</v>
      </c>
      <c r="H33" s="7">
        <f t="shared" si="4"/>
        <v>2219.5499999999997</v>
      </c>
      <c r="I33" s="7">
        <f t="shared" si="4"/>
        <v>1695.5</v>
      </c>
    </row>
    <row r="34" spans="2:11" x14ac:dyDescent="0.7">
      <c r="B34" s="41" t="s">
        <v>27</v>
      </c>
      <c r="C34" s="42" t="s">
        <v>13</v>
      </c>
      <c r="D34" s="27">
        <f>SUM(D14:D15)/100</f>
        <v>0</v>
      </c>
      <c r="E34" s="27">
        <f t="shared" ref="E34:I34" si="5">SUM(E14:E15)/100</f>
        <v>554.11</v>
      </c>
      <c r="F34" s="27">
        <f t="shared" si="5"/>
        <v>626.42999999999995</v>
      </c>
      <c r="G34" s="27">
        <f t="shared" si="5"/>
        <v>738.02</v>
      </c>
      <c r="H34" s="27">
        <f t="shared" si="5"/>
        <v>1474.8</v>
      </c>
      <c r="I34" s="27">
        <f t="shared" si="5"/>
        <v>1210.8399999999999</v>
      </c>
    </row>
    <row r="35" spans="2:11" x14ac:dyDescent="0.7">
      <c r="B35" s="44" t="s">
        <v>29</v>
      </c>
      <c r="C35" s="45" t="s">
        <v>13</v>
      </c>
      <c r="D35" s="46">
        <f>SUM(D33:D34)</f>
        <v>0</v>
      </c>
      <c r="E35" s="46">
        <f t="shared" ref="E35:I35" si="6">SUM(E33:E34)</f>
        <v>2533.3799999999997</v>
      </c>
      <c r="F35" s="46">
        <f t="shared" si="6"/>
        <v>2573.5499999999997</v>
      </c>
      <c r="G35" s="46">
        <f t="shared" si="6"/>
        <v>3057.7499999999995</v>
      </c>
      <c r="H35" s="46">
        <f t="shared" si="6"/>
        <v>3694.3499999999995</v>
      </c>
      <c r="I35" s="46">
        <f t="shared" si="6"/>
        <v>2906.34</v>
      </c>
    </row>
    <row r="36" spans="2:11" x14ac:dyDescent="0.7">
      <c r="B36" s="23" t="s">
        <v>30</v>
      </c>
      <c r="C36" s="22" t="s">
        <v>13</v>
      </c>
      <c r="D36" s="14">
        <f>D17</f>
        <v>0</v>
      </c>
      <c r="E36" s="14">
        <f t="shared" ref="E36:I36" si="7">E17</f>
        <v>2322</v>
      </c>
      <c r="F36" s="14">
        <f t="shared" si="7"/>
        <v>2584</v>
      </c>
      <c r="G36" s="14">
        <f t="shared" si="7"/>
        <v>2932</v>
      </c>
      <c r="H36" s="14">
        <f t="shared" si="7"/>
        <v>3251</v>
      </c>
      <c r="I36" s="14">
        <f t="shared" si="7"/>
        <v>2416</v>
      </c>
    </row>
    <row r="37" spans="2:11" x14ac:dyDescent="0.7">
      <c r="B37" s="8" t="s">
        <v>31</v>
      </c>
      <c r="C37" s="40"/>
      <c r="D37" s="40"/>
      <c r="E37" s="40"/>
      <c r="F37" s="40"/>
      <c r="G37" s="40"/>
      <c r="H37" s="40"/>
      <c r="I37" s="40"/>
    </row>
    <row r="38" spans="2:11" x14ac:dyDescent="0.7">
      <c r="B38" s="8" t="s">
        <v>32</v>
      </c>
      <c r="C38" s="40"/>
      <c r="D38" s="40"/>
      <c r="E38" s="40"/>
      <c r="F38" s="40"/>
      <c r="G38" s="40"/>
      <c r="H38" s="40"/>
      <c r="I38" s="40"/>
    </row>
    <row r="39" spans="2:11" x14ac:dyDescent="0.7">
      <c r="B39" s="8" t="s">
        <v>33</v>
      </c>
      <c r="C39" s="40"/>
      <c r="D39" s="40"/>
      <c r="E39" s="40"/>
      <c r="F39" s="40"/>
      <c r="G39" s="40"/>
      <c r="H39" s="40"/>
      <c r="I39" s="40"/>
    </row>
    <row r="40" spans="2:11" x14ac:dyDescent="0.7">
      <c r="B40" s="8"/>
      <c r="C40" s="8"/>
      <c r="D40" s="8"/>
    </row>
    <row r="41" spans="2:11" x14ac:dyDescent="0.7">
      <c r="B41" s="5" t="s">
        <v>34</v>
      </c>
      <c r="C41" s="4"/>
      <c r="D41" s="4"/>
      <c r="E41" s="4"/>
      <c r="F41" s="4"/>
      <c r="G41" s="4"/>
      <c r="H41" s="4"/>
      <c r="I41" s="4"/>
      <c r="J41" s="4"/>
      <c r="K41" s="4"/>
    </row>
    <row r="42" spans="2:11" ht="15" customHeight="1" x14ac:dyDescent="0.7"/>
    <row r="43" spans="2:11" ht="15" customHeight="1" x14ac:dyDescent="0.7"/>
    <row r="44" spans="2:11" ht="15" customHeight="1" x14ac:dyDescent="0.7"/>
    <row r="45" spans="2:11" ht="15" customHeight="1" x14ac:dyDescent="0.7"/>
    <row r="46" spans="2:11" ht="15" customHeight="1" x14ac:dyDescent="0.7"/>
    <row r="47" spans="2:11" ht="15" customHeight="1" x14ac:dyDescent="0.7"/>
    <row r="48" spans="2:11" ht="15" customHeight="1" x14ac:dyDescent="0.7"/>
    <row r="49" s="2" customFormat="1" ht="15" customHeight="1" x14ac:dyDescent="0.7"/>
    <row r="50" s="2" customFormat="1" ht="15" customHeight="1" x14ac:dyDescent="0.7"/>
    <row r="51" s="2" customFormat="1" ht="15" customHeight="1" x14ac:dyDescent="0.7"/>
    <row r="52" s="2" customFormat="1" ht="15" customHeight="1" x14ac:dyDescent="0.7"/>
    <row r="53" s="2" customFormat="1" ht="15" customHeight="1" x14ac:dyDescent="0.7"/>
    <row r="54" s="2" customFormat="1" ht="15" customHeight="1" x14ac:dyDescent="0.7"/>
    <row r="55" s="2" customFormat="1" ht="15" customHeight="1" x14ac:dyDescent="0.7"/>
    <row r="56" s="2" customFormat="1" ht="15" customHeight="1" x14ac:dyDescent="0.7"/>
    <row r="57" s="2" customFormat="1" ht="15" customHeight="1" x14ac:dyDescent="0.7"/>
    <row r="58" s="2" customFormat="1" ht="15" customHeight="1" x14ac:dyDescent="0.7"/>
    <row r="59" s="2" customFormat="1" ht="15" customHeight="1" x14ac:dyDescent="0.7"/>
    <row r="60" s="2" customFormat="1" ht="15" customHeight="1" x14ac:dyDescent="0.7"/>
    <row r="61" s="2" customFormat="1" ht="15" customHeight="1" x14ac:dyDescent="0.7"/>
    <row r="62" s="2" customFormat="1" ht="15" hidden="1" customHeight="1" x14ac:dyDescent="0.7"/>
    <row r="63" s="2" customFormat="1" ht="15" hidden="1" customHeight="1" x14ac:dyDescent="0.7"/>
    <row r="64" s="2" customFormat="1" ht="15" hidden="1" customHeight="1" x14ac:dyDescent="0.7"/>
    <row r="65" s="2" customFormat="1" ht="15" hidden="1" customHeight="1" x14ac:dyDescent="0.7"/>
    <row r="66" s="2" customFormat="1" ht="15" hidden="1" customHeight="1" x14ac:dyDescent="0.7"/>
    <row r="67" s="2" customFormat="1" ht="15" hidden="1" customHeight="1" x14ac:dyDescent="0.7"/>
    <row r="68" s="2" customFormat="1" ht="15" hidden="1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E28:I28 E34:I34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4DC4D1E-3B65-4174-8216-1C098412F12C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EBITDA!D36:I36</xm:f>
              <xm:sqref>J36</xm:sqref>
            </x14:sparkline>
          </x14:sparklines>
        </x14:sparklineGroup>
        <x14:sparklineGroup displayEmptyCellsAs="gap" high="1" low="1" xr2:uid="{63C5E0AE-2C2B-4597-B39A-3B87AC16F4A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EBITDA!D17:I17</xm:f>
              <xm:sqref>J17</xm:sqref>
            </x14:sparkline>
          </x14:sparklines>
        </x14:sparklineGroup>
        <x14:sparklineGroup displayEmptyCellsAs="gap" high="1" low="1" xr2:uid="{41EA896C-564C-4A6B-B5A7-49E5CED00323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EBITDA!D34:I34</xm:f>
              <xm:sqref>J34</xm:sqref>
            </x14:sparkline>
          </x14:sparklines>
        </x14:sparklineGroup>
        <x14:sparklineGroup displayEmptyCellsAs="gap" high="1" low="1" xr2:uid="{50C8265C-4A6C-452E-BAF3-5864733B5E32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EBITDA!D28:I28</xm:f>
              <xm:sqref>J28</xm:sqref>
            </x14:sparkline>
          </x14:sparklines>
        </x14:sparklineGroup>
        <x14:sparklineGroup displayEmptyCellsAs="gap" high="1" low="1" xr2:uid="{77DD4334-A20A-4BDE-8259-00020807E77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EBITDA!D33:I33</xm:f>
              <xm:sqref>J33</xm:sqref>
            </x14:sparkline>
          </x14:sparklines>
        </x14:sparklineGroup>
        <x14:sparklineGroup displayEmptyCellsAs="gap" high="1" low="1" xr2:uid="{47A32D9A-9A63-471D-BF7B-88E891AC2D4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EBITDA!D27:I27</xm:f>
              <xm:sqref>J27</xm:sqref>
            </x14:sparkline>
          </x14:sparklines>
        </x14:sparklineGroup>
        <x14:sparklineGroup displayEmptyCellsAs="gap" high="1" low="1" xr2:uid="{42C6707C-4D3F-4192-B1D0-A8BA9FD859E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EBITDA!D15:I15</xm:f>
              <xm:sqref>J15</xm:sqref>
            </x14:sparkline>
            <x14:sparkline>
              <xm:f>EBITDA!D14:I14</xm:f>
              <xm:sqref>J14</xm:sqref>
            </x14:sparkline>
          </x14:sparklines>
        </x14:sparklineGroup>
        <x14:sparklineGroup displayEmptyCellsAs="gap" high="1" low="1" xr2:uid="{4677D419-9659-4194-BF4A-AB48526EE65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EBITDA!D13:I13</xm:f>
              <xm:sqref>J13</xm:sqref>
            </x14:sparkline>
          </x14:sparklines>
        </x14:sparklineGroup>
        <x14:sparklineGroup displayEmptyCellsAs="gap" high="1" low="1" xr2:uid="{75F83793-8477-4D25-ABD0-7D1950581626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EBITDA!D23:I23</xm:f>
              <xm:sqref>J23</xm:sqref>
            </x14:sparkline>
          </x14:sparklines>
        </x14:sparklineGroup>
        <x14:sparklineGroup displayEmptyCellsAs="gap" high="1" low="1" xr2:uid="{CF4BA2CF-3011-43F6-B013-980DC180BE48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EBITDA!D24:I24</xm:f>
              <xm:sqref>J24</xm:sqref>
            </x14:sparkline>
          </x14:sparklines>
        </x14:sparklineGroup>
        <x14:sparklineGroup displayEmptyCellsAs="gap" high="1" low="1" xr2:uid="{7F4FBB8B-486A-4B8E-AB02-C9DF9F20E218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EBITDA!D26:I26</xm:f>
              <xm:sqref>J26</xm:sqref>
            </x14:sparkline>
          </x14:sparklines>
        </x14:sparklineGroup>
        <x14:sparklineGroup displayEmptyCellsAs="gap" high="1" low="1" xr2:uid="{D22809C3-1099-4A29-B26B-BF1AA1FA49F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EBITDA!D9:I9</xm:f>
              <xm:sqref>J9</xm:sqref>
            </x14:sparkline>
            <x14:sparkline>
              <xm:f>EBITDA!D10:I10</xm:f>
              <xm:sqref>J10</xm:sqref>
            </x14:sparkline>
          </x14:sparklines>
        </x14:sparklineGroup>
        <x14:sparklineGroup displayEmptyCellsAs="gap" high="1" low="1" xr2:uid="{359F990B-DCB7-4F7B-B74F-A50DC5BCB2E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EBITDA!D29:I29</xm:f>
              <xm:sqref>J29</xm:sqref>
            </x14:sparkline>
          </x14:sparklines>
        </x14:sparklineGroup>
        <x14:sparklineGroup displayEmptyCellsAs="gap" high="1" low="1" xr2:uid="{6A07E4B8-5F46-4269-9075-540D01A06D1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EBITDA!D11:I11</xm:f>
              <xm:sqref>J11</xm:sqref>
            </x14:sparkline>
          </x14:sparklines>
        </x14:sparklineGroup>
        <x14:sparklineGroup displayEmptyCellsAs="gap" high="1" low="1" xr2:uid="{8252B8CD-FF91-4B2D-8485-D69140661F2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EBITDA!D12:I12</xm:f>
              <xm:sqref>J12</xm:sqref>
            </x14:sparkline>
          </x14:sparklines>
        </x14:sparklineGroup>
        <x14:sparklineGroup displayEmptyCellsAs="gap" high="1" low="1" xr2:uid="{197A40BD-4C49-441A-A416-0DD70331EF7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EBITDA!D16:I16</xm:f>
              <xm:sqref>J16</xm:sqref>
            </x14:sparkline>
          </x14:sparklines>
        </x14:sparklineGroup>
        <x14:sparklineGroup displayEmptyCellsAs="gap" high="1" low="1" xr2:uid="{EE397196-E7AD-4C94-9925-B19DE0E05A4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EBITDA!D35:I35</xm:f>
              <xm:sqref>J35</xm:sqref>
            </x14:sparkline>
            <x14:sparkline>
              <xm:f>EBITDA!D37:I37</xm:f>
              <xm:sqref>J37</xm:sqref>
            </x14:sparkline>
            <x14:sparkline>
              <xm:f>EBITDA!D38:I38</xm:f>
              <xm:sqref>J38</xm:sqref>
            </x14:sparkline>
            <x14:sparkline>
              <xm:f>EBITDA!D39:I39</xm:f>
              <xm:sqref>J39</xm:sqref>
            </x14:sparkline>
          </x14:sparklines>
        </x14:sparklineGroup>
        <x14:sparklineGroup displayEmptyCellsAs="gap" high="1" low="1" xr2:uid="{1E0B9072-ADA1-4B6A-8F4D-32037AB12062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EBITDA!D32:I32</xm:f>
              <xm:sqref>J32</xm:sqref>
            </x14:sparkline>
          </x14:sparklines>
        </x14:sparklineGroup>
        <x14:sparklineGroup displayEmptyCellsAs="gap" high="1" low="1" xr2:uid="{23270BD4-1E62-4E7D-9833-9DE6B07AA5EA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EBITDA!D31:I31</xm:f>
              <xm:sqref>J31</xm:sqref>
            </x14:sparkline>
          </x14:sparklines>
        </x14:sparklineGroup>
        <x14:sparklineGroup displayEmptyCellsAs="gap" high="1" low="1" xr2:uid="{76E69191-B3F6-4D27-B10F-6D70A47A7E07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EBITDA!D30:I30</xm:f>
              <xm:sqref>J30</xm:sqref>
            </x14:sparkline>
          </x14:sparklines>
        </x14:sparklineGroup>
        <x14:sparklineGroup displayEmptyCellsAs="gap" high="1" low="1" xr2:uid="{220BC56B-2477-4091-99BC-FE6391B2DA2D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EBITDA!D25:I25</xm:f>
              <xm:sqref>J25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2021-10-22T06:44:35Z</dcterms:modified>
</cp:coreProperties>
</file>