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3" documentId="8_{C060B6BB-BE83-42F8-861D-D2AE47BC4D3E}" xr6:coauthVersionLast="47" xr6:coauthVersionMax="47" xr10:uidLastSave="{AC008F43-B00D-4227-B212-A9F6424B4E8B}"/>
  <bookViews>
    <workbookView xWindow="-98" yWindow="-98" windowWidth="20715" windowHeight="13155" tabRatio="749" xr2:uid="{68E2C076-72C9-4123-A12C-10F250F0AE54}"/>
  </bookViews>
  <sheets>
    <sheet name="EBIT" sheetId="3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2" l="1"/>
  <c r="E24" i="32"/>
  <c r="E25" i="32"/>
  <c r="F25" i="32"/>
  <c r="G25" i="32"/>
  <c r="H25" i="32"/>
  <c r="H28" i="32" s="1"/>
  <c r="I25" i="32"/>
  <c r="E26" i="32"/>
  <c r="F26" i="32"/>
  <c r="G26" i="32"/>
  <c r="G28" i="32" s="1"/>
  <c r="H26" i="32"/>
  <c r="I26" i="32"/>
  <c r="E27" i="32"/>
  <c r="F27" i="32"/>
  <c r="G27" i="32"/>
  <c r="H27" i="32"/>
  <c r="I27" i="32"/>
  <c r="D27" i="32"/>
  <c r="D26" i="32"/>
  <c r="B27" i="32"/>
  <c r="B26" i="32"/>
  <c r="D25" i="32"/>
  <c r="B25" i="32"/>
  <c r="E20" i="32"/>
  <c r="F20" i="32"/>
  <c r="G20" i="32"/>
  <c r="H20" i="32"/>
  <c r="I20" i="32"/>
  <c r="I24" i="32" s="1"/>
  <c r="E21" i="32"/>
  <c r="F21" i="32"/>
  <c r="G21" i="32"/>
  <c r="H21" i="32"/>
  <c r="I21" i="32"/>
  <c r="E22" i="32"/>
  <c r="F22" i="32"/>
  <c r="G22" i="32"/>
  <c r="H22" i="32"/>
  <c r="I22" i="32"/>
  <c r="E23" i="32"/>
  <c r="F23" i="32"/>
  <c r="G23" i="32"/>
  <c r="H23" i="32"/>
  <c r="I23" i="32"/>
  <c r="D23" i="32"/>
  <c r="D22" i="32"/>
  <c r="D21" i="32"/>
  <c r="D20" i="32"/>
  <c r="D24" i="32" s="1"/>
  <c r="B23" i="32"/>
  <c r="B22" i="32"/>
  <c r="B21" i="32"/>
  <c r="B20" i="32"/>
  <c r="I19" i="32"/>
  <c r="H19" i="32"/>
  <c r="G19" i="32"/>
  <c r="F19" i="32"/>
  <c r="E19" i="32"/>
  <c r="D19" i="32"/>
  <c r="D28" i="32" l="1"/>
  <c r="I28" i="32"/>
  <c r="F28" i="32"/>
  <c r="F24" i="32"/>
  <c r="H24" i="32"/>
  <c r="G24" i="32"/>
</calcChain>
</file>

<file path=xl/sharedStrings.xml><?xml version="1.0" encoding="utf-8"?>
<sst xmlns="http://schemas.openxmlformats.org/spreadsheetml/2006/main" count="41" uniqueCount="28">
  <si>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</si>
  <si>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</si>
  <si>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</si>
  <si>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</si>
  <si>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</si>
  <si>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※2015年度＝FY15=2016年2月期</t>
    <rPh sb="5" eb="7">
      <t>ネンド</t>
    </rPh>
    <rPh sb="17" eb="18">
      <t>ネン</t>
    </rPh>
    <rPh sb="19" eb="21">
      <t>ガツキ</t>
    </rPh>
    <phoneticPr fontId="2"/>
  </si>
  <si>
    <t>評価期間</t>
    <rPh sb="0" eb="4">
      <t>ヒョウカキカン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</si>
  <si>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</si>
  <si>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</si>
  <si>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</si>
  <si>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</si>
  <si>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</si>
  <si>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</si>
  <si>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億円</t>
    <rPh sb="0" eb="2">
      <t>オクエン</t>
    </rPh>
    <phoneticPr fontId="2"/>
  </si>
  <si>
    <t>営業利益</t>
    <rPh sb="0" eb="4">
      <t>エイギョウリエキ</t>
    </rPh>
    <phoneticPr fontId="2"/>
  </si>
  <si>
    <t>持分法損益</t>
    <rPh sb="0" eb="2">
      <t>モチブン</t>
    </rPh>
    <rPh sb="2" eb="3">
      <t>ホウ</t>
    </rPh>
    <rPh sb="3" eb="5">
      <t>ソンエキ</t>
    </rPh>
    <phoneticPr fontId="2"/>
  </si>
  <si>
    <t>金融収益</t>
    <rPh sb="0" eb="2">
      <t>キンユウ</t>
    </rPh>
    <rPh sb="2" eb="4">
      <t>シュウエキ</t>
    </rPh>
    <phoneticPr fontId="2"/>
  </si>
  <si>
    <t>金融費用</t>
    <rPh sb="0" eb="2">
      <t>キンユウ</t>
    </rPh>
    <rPh sb="2" eb="4">
      <t>ヒヨウ</t>
    </rPh>
    <phoneticPr fontId="2"/>
  </si>
  <si>
    <t>サンプル_リクルートホールディングス</t>
    <phoneticPr fontId="3"/>
  </si>
  <si>
    <t>持分変動損益</t>
    <rPh sb="0" eb="2">
      <t>モチブン</t>
    </rPh>
    <rPh sb="2" eb="6">
      <t>ヘンドウソンエキ</t>
    </rPh>
    <phoneticPr fontId="2"/>
  </si>
  <si>
    <t>税前利益</t>
    <rPh sb="0" eb="1">
      <t>ゼイ</t>
    </rPh>
    <rPh sb="1" eb="2">
      <t>マエ</t>
    </rPh>
    <rPh sb="2" eb="4">
      <t>リエキ</t>
    </rPh>
    <phoneticPr fontId="2"/>
  </si>
  <si>
    <t>EBITの計算</t>
    <rPh sb="5" eb="7">
      <t>ケイサン</t>
    </rPh>
    <phoneticPr fontId="2"/>
  </si>
  <si>
    <t>EBIT1</t>
    <phoneticPr fontId="2"/>
  </si>
  <si>
    <t>EBIT2</t>
    <phoneticPr fontId="2"/>
  </si>
  <si>
    <t>※EBIT1＝営業利益+持分法損益+持分変動損益+金融収益</t>
    <rPh sb="7" eb="11">
      <t>エイギョウリエキ</t>
    </rPh>
    <rPh sb="12" eb="15">
      <t>モチブンホウ</t>
    </rPh>
    <rPh sb="15" eb="17">
      <t>ソンエキ</t>
    </rPh>
    <rPh sb="18" eb="20">
      <t>モチブン</t>
    </rPh>
    <rPh sb="20" eb="24">
      <t>ヘンドウソンエキ</t>
    </rPh>
    <rPh sb="25" eb="29">
      <t>キンユウシュウエキ</t>
    </rPh>
    <phoneticPr fontId="2"/>
  </si>
  <si>
    <t>※EBIT2＝税前利益+金融費用－金融収益</t>
    <rPh sb="7" eb="9">
      <t>ゼイマエ</t>
    </rPh>
    <rPh sb="9" eb="11">
      <t>リエキ</t>
    </rPh>
    <rPh sb="12" eb="16">
      <t>キンユウヒヨウ</t>
    </rPh>
    <rPh sb="17" eb="19">
      <t>キンユウ</t>
    </rPh>
    <rPh sb="19" eb="21">
      <t>シュウエキ</t>
    </rPh>
    <phoneticPr fontId="2"/>
  </si>
  <si>
    <t>【グラフ】EBITの推移</t>
    <rPh sb="10" eb="12">
      <t>スイイ</t>
    </rPh>
    <phoneticPr fontId="2"/>
  </si>
  <si>
    <t>EBIT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</si>
</sst>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6" fillId="3" borderId="18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6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9" fillId="5" borderId="1" xfId="0" applyFont="1" applyFill="1" applyBorder="1">
      <alignment vertical="center"/>
    </xf>
    <xf numFmtId="38" fontId="4" fillId="0" borderId="16" xfId="1" applyFont="1" applyBorder="1">
      <alignment vertical="center"/>
    </xf>
    <xf numFmtId="0" fontId="8" fillId="5" borderId="1" xfId="0" applyFont="1" applyFill="1" applyBorder="1">
      <alignment vertical="center"/>
    </xf>
    <xf numFmtId="0" fontId="8" fillId="5" borderId="16" xfId="0" applyFont="1" applyFill="1" applyBorder="1">
      <alignment vertical="center"/>
    </xf>
    <xf numFmtId="38" fontId="4" fillId="0" borderId="5" xfId="1" applyFont="1" applyBorder="1">
      <alignment vertical="center"/>
    </xf>
    <xf numFmtId="38" fontId="10" fillId="3" borderId="10" xfId="1" applyFont="1" applyFill="1" applyBorder="1">
      <alignment vertical="center"/>
    </xf>
    <xf numFmtId="38" fontId="10" fillId="3" borderId="12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38" fontId="10" fillId="3" borderId="6" xfId="1" applyFont="1" applyFill="1" applyBorder="1">
      <alignment vertical="center"/>
    </xf>
    <xf numFmtId="38" fontId="10" fillId="3" borderId="17" xfId="1" applyFont="1" applyFill="1" applyBorder="1">
      <alignment vertical="center"/>
    </xf>
    <xf numFmtId="38" fontId="10" fillId="3" borderId="2" xfId="1" applyFont="1" applyFill="1" applyBorder="1">
      <alignment vertical="center"/>
    </xf>
    <xf numFmtId="38" fontId="10" fillId="3" borderId="13" xfId="1" applyFont="1" applyFill="1" applyBorder="1">
      <alignment vertical="center"/>
    </xf>
    <xf numFmtId="38" fontId="10" fillId="3" borderId="14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0" fontId="8" fillId="5" borderId="5" xfId="0" applyFont="1" applyFill="1" applyBorder="1">
      <alignment vertical="center"/>
    </xf>
    <xf numFmtId="0" fontId="9" fillId="0" borderId="1" xfId="0" applyFont="1" applyBorder="1">
      <alignment vertical="center"/>
    </xf>
    <xf numFmtId="38" fontId="4" fillId="0" borderId="0" xfId="1" applyFont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EBIT</a:t>
            </a:r>
            <a:r>
              <a:rPr lang="ja-JP" altLang="en-US" b="1"/>
              <a:t>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5516081871345E-2"/>
          <c:y val="0.15208250000000001"/>
          <c:w val="0.84628187134502919"/>
          <c:h val="0.67997555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EBIT!$B$20:$C$20</c:f>
              <c:strCache>
                <c:ptCount val="2"/>
                <c:pt idx="0">
                  <c:v>営業利益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EBIT!$E$19:$I$19</c:f>
              <c:strCache>
                <c:ptCount val="5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</c:strCache>
            </c:strRef>
          </c:cat>
          <c:val>
            <c:numRef>
              <c:f>EBIT!$E$20:$I$20</c:f>
              <c:numCache>
                <c:formatCode>#,##0_);[Red]\(#,##0\)</c:formatCode>
                <c:ptCount val="5"/>
                <c:pt idx="0">
                  <c:v>1935.13</c:v>
                </c:pt>
                <c:pt idx="1">
                  <c:v>1917.94</c:v>
                </c:pt>
                <c:pt idx="2">
                  <c:v>2230.9</c:v>
                </c:pt>
                <c:pt idx="3">
                  <c:v>2060.11</c:v>
                </c:pt>
                <c:pt idx="4">
                  <c:v>1628.23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4-41EF-87A5-DC08E6EC8F36}"/>
            </c:ext>
          </c:extLst>
        </c:ser>
        <c:ser>
          <c:idx val="5"/>
          <c:order val="2"/>
          <c:tx>
            <c:strRef>
              <c:f>EBIT!$B$25:$C$25</c:f>
              <c:strCache>
                <c:ptCount val="2"/>
                <c:pt idx="0">
                  <c:v>税前利益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EBIT!$E$19:$I$19</c:f>
              <c:strCache>
                <c:ptCount val="5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</c:strCache>
            </c:strRef>
          </c:cat>
          <c:val>
            <c:numRef>
              <c:f>EBIT!$E$25:$I$25</c:f>
              <c:numCache>
                <c:formatCode>#,##0_);[Red]\(#,##0\)</c:formatCode>
                <c:ptCount val="5"/>
                <c:pt idx="0">
                  <c:v>1989.29</c:v>
                </c:pt>
                <c:pt idx="1">
                  <c:v>1992.28</c:v>
                </c:pt>
                <c:pt idx="2">
                  <c:v>2398.14</c:v>
                </c:pt>
                <c:pt idx="3">
                  <c:v>2261.4899999999998</c:v>
                </c:pt>
                <c:pt idx="4">
                  <c:v>1685.02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A4-41EF-87A5-DC08E6EC8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182223"/>
        <c:axId val="1470180975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82223"/>
        <c:axId val="1470180975"/>
      </c:lineChart>
      <c:lineChart>
        <c:grouping val="standard"/>
        <c:varyColors val="0"/>
        <c:ser>
          <c:idx val="2"/>
          <c:order val="1"/>
          <c:tx>
            <c:strRef>
              <c:f>EBIT!$B$24:$C$24</c:f>
              <c:strCache>
                <c:ptCount val="2"/>
                <c:pt idx="0">
                  <c:v>EBIT1</c:v>
                </c:pt>
                <c:pt idx="1">
                  <c:v>億円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EBIT!$E$19:$I$19</c:f>
              <c:strCache>
                <c:ptCount val="5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</c:strCache>
            </c:strRef>
          </c:cat>
          <c:val>
            <c:numRef>
              <c:f>EBIT!$E$24:$I$24</c:f>
              <c:numCache>
                <c:formatCode>#,##0_);[Red]\(#,##0\)</c:formatCode>
                <c:ptCount val="5"/>
                <c:pt idx="0">
                  <c:v>2010.0900000000001</c:v>
                </c:pt>
                <c:pt idx="1">
                  <c:v>2003.3000000000002</c:v>
                </c:pt>
                <c:pt idx="2">
                  <c:v>2401.8700000000003</c:v>
                </c:pt>
                <c:pt idx="3">
                  <c:v>2294.5700000000006</c:v>
                </c:pt>
                <c:pt idx="4">
                  <c:v>1724.44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A4-41EF-87A5-DC08E6EC8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82223"/>
        <c:axId val="1470180975"/>
      </c:lineChart>
      <c:lineChart>
        <c:grouping val="standard"/>
        <c:varyColors val="0"/>
        <c:ser>
          <c:idx val="8"/>
          <c:order val="3"/>
          <c:tx>
            <c:strRef>
              <c:f>EBIT!$B$28:$C$28</c:f>
              <c:strCache>
                <c:ptCount val="2"/>
                <c:pt idx="0">
                  <c:v>EBIT2</c:v>
                </c:pt>
                <c:pt idx="1">
                  <c:v>億円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EBIT!$E$19:$I$19</c:f>
              <c:strCache>
                <c:ptCount val="5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</c:strCache>
            </c:strRef>
          </c:cat>
          <c:val>
            <c:numRef>
              <c:f>EBIT!$E$28:$I$28</c:f>
              <c:numCache>
                <c:formatCode>#,##0_);[Red]\(#,##0\)</c:formatCode>
                <c:ptCount val="5"/>
                <c:pt idx="0">
                  <c:v>1979.2699999999998</c:v>
                </c:pt>
                <c:pt idx="1">
                  <c:v>1947.12</c:v>
                </c:pt>
                <c:pt idx="2">
                  <c:v>2319.7299999999996</c:v>
                </c:pt>
                <c:pt idx="3">
                  <c:v>2219.5499999999997</c:v>
                </c:pt>
                <c:pt idx="4">
                  <c:v>1695.5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8A4-41EF-87A5-DC08E6EC8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82223"/>
        <c:axId val="1470180975"/>
      </c:lineChart>
      <c:catAx>
        <c:axId val="1470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0975"/>
        <c:crosses val="autoZero"/>
        <c:auto val="1"/>
        <c:lblAlgn val="ctr"/>
        <c:lblOffset val="100"/>
        <c:noMultiLvlLbl val="0"/>
      </c:catAx>
      <c:valAx>
        <c:axId val="147018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1.8567251461988305E-2"/>
              <c:y val="6.6073333333333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2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97456140350877"/>
          <c:y val="0.90716444444444444"/>
          <c:w val="0.68034137426900587"/>
          <c:h val="6.10855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32</xdr:row>
      <xdr:rowOff>138113</xdr:rowOff>
    </xdr:from>
    <xdr:to>
      <xdr:col>10</xdr:col>
      <xdr:colOff>262988</xdr:colOff>
      <xdr:row>51</xdr:row>
      <xdr:rowOff>118613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21D5B08-AEB9-477D-8A9D-868DBBEEA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09A03-1092-468D-9CF6-2FF592815F4C}">
  <dimension ref="A1:L59"/>
  <sheetViews>
    <sheetView tabSelected="1" zoomScaleNormal="100" workbookViewId="0">
      <selection activeCell="B5" sqref="B5"/>
    </sheetView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27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18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10"/>
      <c r="C7" s="10"/>
      <c r="D7" s="8"/>
      <c r="E7" s="8"/>
      <c r="F7" s="8"/>
      <c r="G7" s="8"/>
      <c r="H7" s="8"/>
      <c r="I7" s="8"/>
    </row>
    <row r="8" spans="2:11" x14ac:dyDescent="0.7">
      <c r="B8" s="8" t="s">
        <v>6</v>
      </c>
      <c r="C8" s="8" t="s">
        <v>2</v>
      </c>
      <c r="D8" s="13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7" t="s">
        <v>12</v>
      </c>
    </row>
    <row r="9" spans="2:11" x14ac:dyDescent="0.7">
      <c r="B9" s="6" t="s">
        <v>14</v>
      </c>
      <c r="C9" s="16" t="s">
        <v>4</v>
      </c>
      <c r="D9" s="27"/>
      <c r="E9" s="28">
        <v>193513</v>
      </c>
      <c r="F9" s="28">
        <v>191794</v>
      </c>
      <c r="G9" s="28">
        <v>223090</v>
      </c>
      <c r="H9" s="28">
        <v>206011</v>
      </c>
      <c r="I9" s="29">
        <v>162823</v>
      </c>
    </row>
    <row r="10" spans="2:11" x14ac:dyDescent="0.7">
      <c r="B10" s="15" t="s">
        <v>15</v>
      </c>
      <c r="C10" s="16" t="s">
        <v>4</v>
      </c>
      <c r="D10" s="30"/>
      <c r="E10" s="31">
        <v>4432</v>
      </c>
      <c r="F10" s="31">
        <v>2918</v>
      </c>
      <c r="G10" s="31">
        <v>7894</v>
      </c>
      <c r="H10" s="31">
        <v>3617</v>
      </c>
      <c r="I10" s="32">
        <v>6468</v>
      </c>
    </row>
    <row r="11" spans="2:11" x14ac:dyDescent="0.7">
      <c r="B11" s="37" t="s">
        <v>19</v>
      </c>
      <c r="C11" s="9" t="s">
        <v>4</v>
      </c>
      <c r="D11" s="30"/>
      <c r="E11" s="31"/>
      <c r="F11" s="31"/>
      <c r="G11" s="31">
        <v>988</v>
      </c>
      <c r="H11" s="31">
        <v>12326</v>
      </c>
      <c r="I11" s="32">
        <v>257</v>
      </c>
    </row>
    <row r="12" spans="2:11" x14ac:dyDescent="0.7">
      <c r="B12" s="6" t="s">
        <v>16</v>
      </c>
      <c r="C12" s="9" t="s">
        <v>4</v>
      </c>
      <c r="D12" s="30"/>
      <c r="E12" s="31">
        <v>3064</v>
      </c>
      <c r="F12" s="31">
        <v>5618</v>
      </c>
      <c r="G12" s="31">
        <v>8215</v>
      </c>
      <c r="H12" s="31">
        <v>7503</v>
      </c>
      <c r="I12" s="32">
        <v>2896</v>
      </c>
    </row>
    <row r="13" spans="2:11" x14ac:dyDescent="0.7">
      <c r="B13" s="6" t="s">
        <v>17</v>
      </c>
      <c r="C13" s="9" t="s">
        <v>4</v>
      </c>
      <c r="D13" s="30"/>
      <c r="E13" s="31">
        <v>2062</v>
      </c>
      <c r="F13" s="31">
        <v>1102</v>
      </c>
      <c r="G13" s="31">
        <v>374</v>
      </c>
      <c r="H13" s="31">
        <v>3309</v>
      </c>
      <c r="I13" s="32">
        <v>3944</v>
      </c>
    </row>
    <row r="14" spans="2:11" ht="15.4" thickBot="1" x14ac:dyDescent="0.75">
      <c r="B14" s="11" t="s">
        <v>20</v>
      </c>
      <c r="C14" s="12" t="s">
        <v>4</v>
      </c>
      <c r="D14" s="33"/>
      <c r="E14" s="34">
        <v>198929</v>
      </c>
      <c r="F14" s="34">
        <v>199228</v>
      </c>
      <c r="G14" s="34">
        <v>239814</v>
      </c>
      <c r="H14" s="34">
        <v>226149</v>
      </c>
      <c r="I14" s="35">
        <v>168502</v>
      </c>
    </row>
    <row r="15" spans="2:11" x14ac:dyDescent="0.7">
      <c r="B15" s="8"/>
      <c r="C15" s="8"/>
      <c r="D15" s="2" t="s">
        <v>5</v>
      </c>
    </row>
    <row r="16" spans="2:11" x14ac:dyDescent="0.7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7">
      <c r="B17" s="5" t="s">
        <v>21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x14ac:dyDescent="0.7">
      <c r="B18" s="8"/>
      <c r="C18" s="8"/>
      <c r="D18" s="10"/>
      <c r="E18" s="10"/>
      <c r="F18" s="10"/>
      <c r="G18" s="10"/>
      <c r="H18" s="10"/>
      <c r="I18" s="10"/>
      <c r="J18" s="8"/>
    </row>
    <row r="19" spans="2:11" x14ac:dyDescent="0.7">
      <c r="B19" s="10"/>
      <c r="C19" s="10"/>
      <c r="D19" s="18" t="str">
        <f t="shared" ref="D19:I19" si="0">D8</f>
        <v>FY15</v>
      </c>
      <c r="E19" s="18" t="str">
        <f t="shared" si="0"/>
        <v>FY16</v>
      </c>
      <c r="F19" s="18" t="str">
        <f t="shared" si="0"/>
        <v>FY17</v>
      </c>
      <c r="G19" s="18" t="str">
        <f t="shared" si="0"/>
        <v>FY18</v>
      </c>
      <c r="H19" s="18" t="str">
        <f t="shared" si="0"/>
        <v>FY19</v>
      </c>
      <c r="I19" s="18" t="str">
        <f t="shared" si="0"/>
        <v>FY20</v>
      </c>
    </row>
    <row r="20" spans="2:11" x14ac:dyDescent="0.7">
      <c r="B20" s="25" t="str">
        <f>B9</f>
        <v>営業利益</v>
      </c>
      <c r="C20" s="19" t="s">
        <v>13</v>
      </c>
      <c r="D20" s="23">
        <f>D9/100</f>
        <v>0</v>
      </c>
      <c r="E20" s="23">
        <f t="shared" ref="E20:I20" si="1">E9/100</f>
        <v>1935.13</v>
      </c>
      <c r="F20" s="23">
        <f t="shared" si="1"/>
        <v>1917.94</v>
      </c>
      <c r="G20" s="23">
        <f t="shared" si="1"/>
        <v>2230.9</v>
      </c>
      <c r="H20" s="23">
        <f t="shared" si="1"/>
        <v>2060.11</v>
      </c>
      <c r="I20" s="23">
        <f t="shared" si="1"/>
        <v>1628.23</v>
      </c>
    </row>
    <row r="21" spans="2:11" x14ac:dyDescent="0.7">
      <c r="B21" s="24" t="str">
        <f>B10</f>
        <v>持分法損益</v>
      </c>
      <c r="C21" s="20" t="s">
        <v>13</v>
      </c>
      <c r="D21" s="7">
        <f>D10/100</f>
        <v>0</v>
      </c>
      <c r="E21" s="7">
        <f t="shared" ref="E21:I21" si="2">E10/100</f>
        <v>44.32</v>
      </c>
      <c r="F21" s="7">
        <f t="shared" si="2"/>
        <v>29.18</v>
      </c>
      <c r="G21" s="7">
        <f t="shared" si="2"/>
        <v>78.94</v>
      </c>
      <c r="H21" s="7">
        <f t="shared" si="2"/>
        <v>36.17</v>
      </c>
      <c r="I21" s="7">
        <f t="shared" si="2"/>
        <v>64.680000000000007</v>
      </c>
    </row>
    <row r="22" spans="2:11" x14ac:dyDescent="0.7">
      <c r="B22" s="22" t="str">
        <f>B11</f>
        <v>持分変動損益</v>
      </c>
      <c r="C22" s="20" t="s">
        <v>13</v>
      </c>
      <c r="D22" s="7">
        <f>D11/100</f>
        <v>0</v>
      </c>
      <c r="E22" s="7">
        <f t="shared" ref="E22:I22" si="3">E11/100</f>
        <v>0</v>
      </c>
      <c r="F22" s="7">
        <f t="shared" si="3"/>
        <v>0</v>
      </c>
      <c r="G22" s="7">
        <f t="shared" si="3"/>
        <v>9.8800000000000008</v>
      </c>
      <c r="H22" s="7">
        <f t="shared" si="3"/>
        <v>123.26</v>
      </c>
      <c r="I22" s="7">
        <f t="shared" si="3"/>
        <v>2.57</v>
      </c>
    </row>
    <row r="23" spans="2:11" x14ac:dyDescent="0.7">
      <c r="B23" s="24" t="str">
        <f>B12</f>
        <v>金融収益</v>
      </c>
      <c r="C23" s="20" t="s">
        <v>13</v>
      </c>
      <c r="D23" s="7">
        <f>D12/100</f>
        <v>0</v>
      </c>
      <c r="E23" s="7">
        <f t="shared" ref="E23:I23" si="4">E12/100</f>
        <v>30.64</v>
      </c>
      <c r="F23" s="7">
        <f t="shared" si="4"/>
        <v>56.18</v>
      </c>
      <c r="G23" s="7">
        <f t="shared" si="4"/>
        <v>82.15</v>
      </c>
      <c r="H23" s="7">
        <f t="shared" si="4"/>
        <v>75.03</v>
      </c>
      <c r="I23" s="7">
        <f t="shared" si="4"/>
        <v>28.96</v>
      </c>
    </row>
    <row r="24" spans="2:11" x14ac:dyDescent="0.7">
      <c r="B24" s="36" t="s">
        <v>22</v>
      </c>
      <c r="C24" s="21" t="s">
        <v>13</v>
      </c>
      <c r="D24" s="26">
        <f>SUM(D20:D23)</f>
        <v>0</v>
      </c>
      <c r="E24" s="26">
        <f>SUM(E20:E23)</f>
        <v>2010.0900000000001</v>
      </c>
      <c r="F24" s="26">
        <f t="shared" ref="F24:I24" si="5">SUM(F20:F23)</f>
        <v>2003.3000000000002</v>
      </c>
      <c r="G24" s="26">
        <f t="shared" si="5"/>
        <v>2401.8700000000003</v>
      </c>
      <c r="H24" s="26">
        <f t="shared" si="5"/>
        <v>2294.5700000000006</v>
      </c>
      <c r="I24" s="26">
        <f t="shared" si="5"/>
        <v>1724.44</v>
      </c>
    </row>
    <row r="25" spans="2:11" x14ac:dyDescent="0.7">
      <c r="B25" s="25" t="str">
        <f>B14</f>
        <v>税前利益</v>
      </c>
      <c r="C25" s="19" t="s">
        <v>13</v>
      </c>
      <c r="D25" s="23">
        <f>D14/100</f>
        <v>0</v>
      </c>
      <c r="E25" s="23">
        <f t="shared" ref="E25:I25" si="6">E14/100</f>
        <v>1989.29</v>
      </c>
      <c r="F25" s="23">
        <f t="shared" si="6"/>
        <v>1992.28</v>
      </c>
      <c r="G25" s="23">
        <f t="shared" si="6"/>
        <v>2398.14</v>
      </c>
      <c r="H25" s="23">
        <f t="shared" si="6"/>
        <v>2261.4899999999998</v>
      </c>
      <c r="I25" s="23">
        <f t="shared" si="6"/>
        <v>1685.02</v>
      </c>
    </row>
    <row r="26" spans="2:11" x14ac:dyDescent="0.7">
      <c r="B26" s="24" t="str">
        <f>B13</f>
        <v>金融費用</v>
      </c>
      <c r="C26" s="20" t="s">
        <v>13</v>
      </c>
      <c r="D26" s="7">
        <f>D13/100</f>
        <v>0</v>
      </c>
      <c r="E26" s="7">
        <f t="shared" ref="E26:I26" si="7">E13/100</f>
        <v>20.62</v>
      </c>
      <c r="F26" s="7">
        <f t="shared" si="7"/>
        <v>11.02</v>
      </c>
      <c r="G26" s="7">
        <f t="shared" si="7"/>
        <v>3.74</v>
      </c>
      <c r="H26" s="7">
        <f t="shared" si="7"/>
        <v>33.090000000000003</v>
      </c>
      <c r="I26" s="7">
        <f t="shared" si="7"/>
        <v>39.44</v>
      </c>
    </row>
    <row r="27" spans="2:11" x14ac:dyDescent="0.7">
      <c r="B27" s="24" t="str">
        <f>B12</f>
        <v>金融収益</v>
      </c>
      <c r="C27" s="20" t="s">
        <v>13</v>
      </c>
      <c r="D27" s="7">
        <f>D12/100</f>
        <v>0</v>
      </c>
      <c r="E27" s="7">
        <f t="shared" ref="E27:I27" si="8">E12/100</f>
        <v>30.64</v>
      </c>
      <c r="F27" s="7">
        <f t="shared" si="8"/>
        <v>56.18</v>
      </c>
      <c r="G27" s="7">
        <f t="shared" si="8"/>
        <v>82.15</v>
      </c>
      <c r="H27" s="7">
        <f t="shared" si="8"/>
        <v>75.03</v>
      </c>
      <c r="I27" s="7">
        <f t="shared" si="8"/>
        <v>28.96</v>
      </c>
    </row>
    <row r="28" spans="2:11" x14ac:dyDescent="0.7">
      <c r="B28" s="36" t="s">
        <v>23</v>
      </c>
      <c r="C28" s="21" t="s">
        <v>13</v>
      </c>
      <c r="D28" s="26">
        <f>D25+D26-D27</f>
        <v>0</v>
      </c>
      <c r="E28" s="26">
        <f>E25+E26-E27</f>
        <v>1979.2699999999998</v>
      </c>
      <c r="F28" s="26">
        <f t="shared" ref="F28:I28" si="9">F25+F26-F27</f>
        <v>1947.12</v>
      </c>
      <c r="G28" s="26">
        <f t="shared" si="9"/>
        <v>2319.7299999999996</v>
      </c>
      <c r="H28" s="26">
        <f t="shared" si="9"/>
        <v>2219.5499999999997</v>
      </c>
      <c r="I28" s="26">
        <f t="shared" si="9"/>
        <v>1695.5</v>
      </c>
    </row>
    <row r="29" spans="2:11" x14ac:dyDescent="0.7">
      <c r="B29" s="8" t="s">
        <v>24</v>
      </c>
      <c r="C29" s="38"/>
      <c r="D29" s="38"/>
      <c r="E29" s="38"/>
      <c r="F29" s="38"/>
      <c r="G29" s="38"/>
      <c r="H29" s="38"/>
      <c r="I29" s="38"/>
    </row>
    <row r="30" spans="2:11" x14ac:dyDescent="0.7">
      <c r="B30" s="8" t="s">
        <v>25</v>
      </c>
      <c r="C30" s="38"/>
      <c r="D30" s="38"/>
      <c r="E30" s="38"/>
      <c r="F30" s="38"/>
      <c r="G30" s="38"/>
      <c r="H30" s="38"/>
      <c r="I30" s="38"/>
    </row>
    <row r="31" spans="2:11" x14ac:dyDescent="0.7">
      <c r="B31" s="8"/>
      <c r="C31" s="8"/>
      <c r="D31" s="8"/>
    </row>
    <row r="32" spans="2:11" x14ac:dyDescent="0.7">
      <c r="B32" s="5" t="s">
        <v>26</v>
      </c>
      <c r="C32" s="4"/>
      <c r="D32" s="4"/>
      <c r="E32" s="4"/>
      <c r="F32" s="4"/>
      <c r="G32" s="4"/>
      <c r="H32" s="4"/>
      <c r="I32" s="4"/>
      <c r="J32" s="4"/>
      <c r="K32" s="4"/>
    </row>
    <row r="33" s="2" customFormat="1" ht="15" customHeight="1" x14ac:dyDescent="0.7"/>
    <row r="34" s="2" customFormat="1" ht="15" customHeight="1" x14ac:dyDescent="0.7"/>
    <row r="35" s="2" customFormat="1" ht="15" customHeight="1" x14ac:dyDescent="0.7"/>
    <row r="36" s="2" customFormat="1" ht="15" customHeight="1" x14ac:dyDescent="0.7"/>
    <row r="37" s="2" customFormat="1" ht="15" customHeight="1" x14ac:dyDescent="0.7"/>
    <row r="38" s="2" customFormat="1" ht="15" customHeight="1" x14ac:dyDescent="0.7"/>
    <row r="39" s="2" customFormat="1" ht="15" customHeight="1" x14ac:dyDescent="0.7"/>
    <row r="40" s="2" customFormat="1" ht="15" customHeight="1" x14ac:dyDescent="0.7"/>
    <row r="41" s="2" customFormat="1" ht="15" customHeight="1" x14ac:dyDescent="0.7"/>
    <row r="42" s="2" customFormat="1" ht="15" customHeight="1" x14ac:dyDescent="0.7"/>
    <row r="43" s="2" customFormat="1" ht="15" customHeight="1" x14ac:dyDescent="0.7"/>
    <row r="44" s="2" customFormat="1" ht="15" customHeight="1" x14ac:dyDescent="0.7"/>
    <row r="45" s="2" customFormat="1" ht="15" customHeight="1" x14ac:dyDescent="0.7"/>
    <row r="46" s="2" customFormat="1" ht="15" customHeight="1" x14ac:dyDescent="0.7"/>
    <row r="47" s="2" customFormat="1" ht="15" customHeight="1" x14ac:dyDescent="0.7"/>
    <row r="48" s="2" customFormat="1" ht="15" customHeight="1" x14ac:dyDescent="0.7"/>
    <row r="49" s="2" customFormat="1" ht="15" customHeight="1" x14ac:dyDescent="0.7"/>
    <row r="50" s="2" customFormat="1" ht="15" customHeight="1" x14ac:dyDescent="0.7"/>
    <row r="51" s="2" customFormat="1" ht="15" customHeight="1" x14ac:dyDescent="0.7"/>
    <row r="52" s="2" customFormat="1" ht="15" customHeight="1" x14ac:dyDescent="0.7"/>
    <row r="53" s="2" customFormat="1" ht="15" hidden="1" customHeight="1" x14ac:dyDescent="0.7"/>
    <row r="54" s="2" customFormat="1" ht="15" hidden="1" customHeight="1" x14ac:dyDescent="0.7"/>
    <row r="55" s="2" customFormat="1" ht="15" hidden="1" customHeight="1" x14ac:dyDescent="0.7"/>
    <row r="56" s="2" customFormat="1" ht="15" hidden="1" customHeight="1" x14ac:dyDescent="0.7"/>
    <row r="57" s="2" customFormat="1" ht="15" hidden="1" customHeight="1" x14ac:dyDescent="0.7"/>
    <row r="58" s="2" customFormat="1" ht="15" hidden="1" customHeight="1" x14ac:dyDescent="0.7"/>
    <row r="59" s="2" customFormat="1" ht="15" hidden="1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D24:E24 F24:I24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969F7C6A-88DE-4551-8D68-A30EB8FC872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EBIT!D13:I13</xm:f>
              <xm:sqref>J13</xm:sqref>
            </x14:sparkline>
          </x14:sparklines>
        </x14:sparklineGroup>
        <x14:sparklineGroup displayEmptyCellsAs="gap" high="1" low="1" xr2:uid="{C9346F97-FCFE-4BC1-B342-851032EF7917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EBIT!D20:I20</xm:f>
              <xm:sqref>J20</xm:sqref>
            </x14:sparkline>
          </x14:sparklines>
        </x14:sparklineGroup>
        <x14:sparklineGroup displayEmptyCellsAs="gap" high="1" low="1" xr2:uid="{7BF78463-E262-417B-AB5F-EE42D934F5DB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EBIT!D21:I21</xm:f>
              <xm:sqref>J21</xm:sqref>
            </x14:sparkline>
          </x14:sparklines>
        </x14:sparklineGroup>
        <x14:sparklineGroup displayEmptyCellsAs="gap" high="1" low="1" xr2:uid="{804DB364-50D5-43FC-8D51-77A44D13CF5A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EBIT!D23:I23</xm:f>
              <xm:sqref>J23</xm:sqref>
            </x14:sparkline>
          </x14:sparklines>
        </x14:sparklineGroup>
        <x14:sparklineGroup displayEmptyCellsAs="gap" high="1" low="1" xr2:uid="{9928CC81-9DA6-45B5-A42D-AA2DE5609D0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EBIT!D9:I9</xm:f>
              <xm:sqref>J9</xm:sqref>
            </x14:sparkline>
            <x14:sparkline>
              <xm:f>EBIT!D10:I10</xm:f>
              <xm:sqref>J10</xm:sqref>
            </x14:sparkline>
          </x14:sparklines>
        </x14:sparklineGroup>
        <x14:sparklineGroup displayEmptyCellsAs="gap" high="1" low="1" xr2:uid="{C3F99536-2C99-42AE-B7AB-0903ED924E38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EBIT!D24:I24</xm:f>
              <xm:sqref>J24</xm:sqref>
            </x14:sparkline>
          </x14:sparklines>
        </x14:sparklineGroup>
        <x14:sparklineGroup displayEmptyCellsAs="gap" high="1" low="1" xr2:uid="{0F91DEF0-B063-4117-B6C9-B75229B10C7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EBIT!D11:I11</xm:f>
              <xm:sqref>J11</xm:sqref>
            </x14:sparkline>
          </x14:sparklines>
        </x14:sparklineGroup>
        <x14:sparklineGroup displayEmptyCellsAs="gap" high="1" low="1" xr2:uid="{2BDEBBE8-D391-469D-BA33-D7D5988881C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EBIT!D12:I12</xm:f>
              <xm:sqref>J12</xm:sqref>
            </x14:sparkline>
          </x14:sparklines>
        </x14:sparklineGroup>
        <x14:sparklineGroup displayEmptyCellsAs="gap" high="1" low="1" xr2:uid="{0A73F5BE-B406-4206-B333-F2FB924284C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EBIT!D14:I14</xm:f>
              <xm:sqref>J14</xm:sqref>
            </x14:sparkline>
          </x14:sparklines>
        </x14:sparklineGroup>
        <x14:sparklineGroup displayEmptyCellsAs="gap" high="1" low="1" xr2:uid="{469868CF-4150-40F5-AF11-AAE900B756DD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EBIT!D28:I28</xm:f>
              <xm:sqref>J28</xm:sqref>
            </x14:sparkline>
            <x14:sparkline>
              <xm:f>EBIT!D29:I29</xm:f>
              <xm:sqref>J29</xm:sqref>
            </x14:sparkline>
            <x14:sparkline>
              <xm:f>EBIT!D30:I30</xm:f>
              <xm:sqref>J30</xm:sqref>
            </x14:sparkline>
          </x14:sparklines>
        </x14:sparklineGroup>
        <x14:sparklineGroup displayEmptyCellsAs="gap" high="1" low="1" xr2:uid="{DB2A4577-3A86-4D5C-B70D-872DD8025308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EBIT!D27:I27</xm:f>
              <xm:sqref>J27</xm:sqref>
            </x14:sparkline>
          </x14:sparklines>
        </x14:sparklineGroup>
        <x14:sparklineGroup displayEmptyCellsAs="gap" high="1" low="1" xr2:uid="{00DD7A0B-C0FF-415C-ABF6-F5071E4C75F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EBIT!D26:I26</xm:f>
              <xm:sqref>J26</xm:sqref>
            </x14:sparkline>
          </x14:sparklines>
        </x14:sparklineGroup>
        <x14:sparklineGroup displayEmptyCellsAs="gap" high="1" low="1" xr2:uid="{CD86ABAF-EF35-4C8A-A6CB-776FF015326D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EBIT!D25:I25</xm:f>
              <xm:sqref>J25</xm:sqref>
            </x14:sparkline>
          </x14:sparklines>
        </x14:sparklineGroup>
        <x14:sparklineGroup displayEmptyCellsAs="gap" high="1" low="1" xr2:uid="{1B7873A1-7054-4BA6-83B0-0983026F773B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EBIT!D22:I22</xm:f>
              <xm:sqref>J22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2021-10-22T05:42:31Z</dcterms:modified>
</cp:coreProperties>
</file>