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3" documentId="8_{C17303F8-3578-4A12-B9D9-C3FF89B2CB25}" xr6:coauthVersionLast="47" xr6:coauthVersionMax="47" xr10:uidLastSave="{ACD392D3-1E5F-4CF6-9109-A5DFB7878EBB}"/>
  <bookViews>
    <workbookView xWindow="-98" yWindow="-98" windowWidth="20715" windowHeight="13155" tabRatio="749" xr2:uid="{68E2C076-72C9-4123-A12C-10F250F0AE54}"/>
  </bookViews>
  <sheets>
    <sheet name="販売差異レポート" sheetId="4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48" l="1"/>
  <c r="H28" i="48"/>
  <c r="G28" i="48"/>
  <c r="C28" i="48"/>
  <c r="B28" i="48"/>
  <c r="B27" i="48"/>
  <c r="B26" i="48"/>
  <c r="G25" i="48"/>
  <c r="B25" i="48"/>
  <c r="G24" i="48"/>
  <c r="B24" i="48"/>
  <c r="G23" i="48"/>
  <c r="B23" i="48"/>
  <c r="G22" i="48"/>
  <c r="C22" i="48"/>
  <c r="B22" i="48"/>
  <c r="D17" i="48"/>
  <c r="H16" i="48"/>
  <c r="E28" i="48" s="1"/>
  <c r="D16" i="48"/>
  <c r="C16" i="48" s="1"/>
  <c r="J15" i="48"/>
  <c r="D15" i="48"/>
  <c r="J14" i="48"/>
  <c r="I14" i="48"/>
  <c r="F14" i="48"/>
  <c r="E14" i="48"/>
  <c r="D14" i="48"/>
  <c r="J13" i="48"/>
  <c r="K13" i="48" s="1"/>
  <c r="C25" i="48" s="1"/>
  <c r="D13" i="48"/>
  <c r="C13" i="48"/>
  <c r="J12" i="48"/>
  <c r="K12" i="48" s="1"/>
  <c r="C24" i="48" s="1"/>
  <c r="D12" i="48"/>
  <c r="C12" i="48"/>
  <c r="J11" i="48"/>
  <c r="K11" i="48" s="1"/>
  <c r="C23" i="48" s="1"/>
  <c r="D11" i="48"/>
  <c r="C11" i="48"/>
  <c r="K10" i="48"/>
  <c r="G10" i="48"/>
  <c r="G11" i="48" s="1"/>
  <c r="H11" i="48" s="1"/>
  <c r="E23" i="48" s="1"/>
  <c r="C10" i="48"/>
  <c r="H22" i="48" l="1"/>
  <c r="H24" i="48"/>
  <c r="H25" i="48"/>
  <c r="H23" i="48"/>
  <c r="C14" i="48"/>
  <c r="G26" i="48"/>
  <c r="E15" i="48"/>
  <c r="F28" i="48"/>
  <c r="D28" i="48"/>
  <c r="F23" i="48"/>
  <c r="D23" i="48"/>
  <c r="H10" i="48"/>
  <c r="E22" i="48" s="1"/>
  <c r="G13" i="48"/>
  <c r="H13" i="48" s="1"/>
  <c r="E25" i="48" s="1"/>
  <c r="G14" i="48"/>
  <c r="H14" i="48" s="1"/>
  <c r="E26" i="48" s="1"/>
  <c r="D26" i="48" s="1"/>
  <c r="F15" i="48"/>
  <c r="H15" i="48" s="1"/>
  <c r="G15" i="48"/>
  <c r="G12" i="48"/>
  <c r="H12" i="48" s="1"/>
  <c r="E24" i="48" s="1"/>
  <c r="I15" i="48"/>
  <c r="K15" i="48" s="1"/>
  <c r="K14" i="48"/>
  <c r="C26" i="48" s="1"/>
  <c r="C15" i="48" l="1"/>
  <c r="E17" i="48"/>
  <c r="G27" i="48"/>
  <c r="K17" i="48"/>
  <c r="C29" i="48" s="1"/>
  <c r="C27" i="48"/>
  <c r="D25" i="48"/>
  <c r="F25" i="48"/>
  <c r="H26" i="48"/>
  <c r="F26" i="48"/>
  <c r="E27" i="48"/>
  <c r="H17" i="48"/>
  <c r="E29" i="48" s="1"/>
  <c r="F24" i="48"/>
  <c r="D24" i="48"/>
  <c r="F22" i="48"/>
  <c r="D22" i="48"/>
  <c r="D29" i="48" l="1"/>
  <c r="F27" i="48"/>
  <c r="H27" i="48"/>
  <c r="D27" i="48"/>
  <c r="G29" i="48"/>
  <c r="C17" i="48"/>
  <c r="H29" i="48" l="1"/>
  <c r="F29" i="48"/>
</calcChain>
</file>

<file path=xl/sharedStrings.xml><?xml version="1.0" encoding="utf-8"?>
<sst xmlns="http://schemas.openxmlformats.org/spreadsheetml/2006/main" count="40" uniqueCount="28">
  <si>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</si>
  <si>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</si>
  <si>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売上高</t>
    <rPh sb="0" eb="3">
      <t>ウリアゲダカ</t>
    </rPh>
    <phoneticPr fontId="2"/>
  </si>
  <si>
    <t>営業利益</t>
    <rPh sb="0" eb="4">
      <t>エイギョウリエキ</t>
    </rPh>
    <phoneticPr fontId="2"/>
  </si>
  <si>
    <t>サンプル_単純例</t>
    <rPh sb="5" eb="8">
      <t>タンジュンレイ</t>
    </rPh>
    <phoneticPr fontId="3"/>
  </si>
  <si>
    <t>直接材料費</t>
    <rPh sb="0" eb="5">
      <t>チョクセツザイリョウヒ</t>
    </rPh>
    <phoneticPr fontId="2"/>
  </si>
  <si>
    <t>業績管理</t>
    <rPh sb="0" eb="4">
      <t>ギョウセキカンリ</t>
    </rPh>
    <phoneticPr fontId="3"/>
  </si>
  <si>
    <t>固定予算差異</t>
    <rPh sb="0" eb="6">
      <t>コテイヨサンサイ</t>
    </rPh>
    <phoneticPr fontId="2"/>
  </si>
  <si>
    <t>実績</t>
    <rPh sb="0" eb="2">
      <t>ジッセキ</t>
    </rPh>
    <phoneticPr fontId="2"/>
  </si>
  <si>
    <t>固定予算</t>
    <rPh sb="0" eb="4">
      <t>コテイヨサン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</si>
  <si>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</si>
  <si>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</si>
  <si>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</si>
  <si>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直接労務費</t>
    <rPh sb="0" eb="5">
      <t>チョクセツロウムヒ</t>
    </rPh>
    <phoneticPr fontId="2"/>
  </si>
  <si>
    <t>変動製造間接費</t>
    <rPh sb="0" eb="2">
      <t>ヘンドウ</t>
    </rPh>
    <rPh sb="2" eb="7">
      <t>セイゾウカンセツヒ</t>
    </rPh>
    <phoneticPr fontId="2"/>
  </si>
  <si>
    <t>変動費合計</t>
    <rPh sb="0" eb="3">
      <t>ヘンドウヒ</t>
    </rPh>
    <rPh sb="3" eb="5">
      <t>ゴウケイ</t>
    </rPh>
    <phoneticPr fontId="2"/>
  </si>
  <si>
    <t>貢献利益</t>
    <rPh sb="0" eb="4">
      <t>コウケンリエキ</t>
    </rPh>
    <phoneticPr fontId="2"/>
  </si>
  <si>
    <t>固定費</t>
    <rPh sb="0" eb="3">
      <t>コテイヒ</t>
    </rPh>
    <phoneticPr fontId="2"/>
  </si>
  <si>
    <t>※差異は、マイナス値が不利差異、プラス値が有利差異</t>
    <rPh sb="1" eb="3">
      <t>サイ</t>
    </rPh>
    <rPh sb="9" eb="10">
      <t>チ</t>
    </rPh>
    <rPh sb="11" eb="15">
      <t>フリサイ</t>
    </rPh>
    <rPh sb="19" eb="20">
      <t>チ</t>
    </rPh>
    <rPh sb="21" eb="25">
      <t>ユウリサイ</t>
    </rPh>
    <phoneticPr fontId="2"/>
  </si>
  <si>
    <t>変動予算差異レポート</t>
    <rPh sb="0" eb="2">
      <t>ヘンドウ</t>
    </rPh>
    <rPh sb="2" eb="4">
      <t>ヨサン</t>
    </rPh>
    <rPh sb="4" eb="6">
      <t>サイ</t>
    </rPh>
    <phoneticPr fontId="2"/>
  </si>
  <si>
    <t>変動予算差異</t>
    <rPh sb="0" eb="6">
      <t>ヘンドウヨサンサイ</t>
    </rPh>
    <phoneticPr fontId="2"/>
  </si>
  <si>
    <t>変動予算</t>
    <rPh sb="0" eb="4">
      <t>ヘンドウヨサン</t>
    </rPh>
    <phoneticPr fontId="2"/>
  </si>
  <si>
    <t>販売量差異</t>
    <rPh sb="0" eb="5">
      <t>ハンバイリョウサイ</t>
    </rPh>
    <phoneticPr fontId="2"/>
  </si>
  <si>
    <t>-</t>
  </si>
  <si>
    <t>-</t>
    <phoneticPr fontId="2"/>
  </si>
  <si>
    <t>固定予算</t>
    <rPh sb="0" eb="2">
      <t>コテイ</t>
    </rPh>
    <rPh sb="2" eb="4">
      <t>ヨサン</t>
    </rPh>
    <phoneticPr fontId="2"/>
  </si>
  <si>
    <t>→→→→→→→→→→</t>
    <phoneticPr fontId="2"/>
  </si>
  <si>
    <t>販売差異レポート</t>
    <rPh sb="0" eb="2">
      <t>ハンバイ</t>
    </rPh>
    <rPh sb="2" eb="4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</si>
</sst>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4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7" xfId="1" applyFont="1" applyBorder="1">
      <alignment vertical="center"/>
    </xf>
    <xf numFmtId="38" fontId="6" fillId="3" borderId="9" xfId="1" applyFont="1" applyFill="1" applyBorder="1">
      <alignment vertical="center"/>
    </xf>
    <xf numFmtId="38" fontId="4" fillId="0" borderId="0" xfId="1" applyFont="1" applyBorder="1">
      <alignment vertical="center"/>
    </xf>
    <xf numFmtId="38" fontId="6" fillId="3" borderId="3" xfId="1" applyFont="1" applyFill="1" applyBorder="1">
      <alignment vertical="center"/>
    </xf>
    <xf numFmtId="0" fontId="4" fillId="0" borderId="0" xfId="0" applyFont="1" applyAlignment="1"/>
    <xf numFmtId="0" fontId="4" fillId="0" borderId="4" xfId="0" applyFont="1" applyBorder="1" applyAlignment="1"/>
    <xf numFmtId="0" fontId="5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0" xfId="1" applyNumberFormat="1" applyFont="1" applyBorder="1">
      <alignment vertical="center"/>
    </xf>
    <xf numFmtId="38" fontId="6" fillId="3" borderId="2" xfId="1" applyFont="1" applyFill="1" applyBorder="1">
      <alignment vertical="center"/>
    </xf>
    <xf numFmtId="38" fontId="6" fillId="3" borderId="10" xfId="1" applyFont="1" applyFill="1" applyBorder="1">
      <alignment vertical="center"/>
    </xf>
    <xf numFmtId="38" fontId="6" fillId="3" borderId="6" xfId="1" applyFont="1" applyFill="1" applyBorder="1">
      <alignment vertical="center"/>
    </xf>
    <xf numFmtId="38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8" fillId="0" borderId="15" xfId="1" applyFont="1" applyFill="1" applyBorder="1">
      <alignment vertical="center"/>
    </xf>
    <xf numFmtId="38" fontId="8" fillId="0" borderId="1" xfId="1" applyFont="1" applyFill="1" applyBorder="1">
      <alignment vertical="center"/>
    </xf>
    <xf numFmtId="176" fontId="8" fillId="0" borderId="11" xfId="1" applyNumberFormat="1" applyFont="1" applyFill="1" applyBorder="1">
      <alignment vertical="center"/>
    </xf>
    <xf numFmtId="38" fontId="8" fillId="0" borderId="8" xfId="1" applyFont="1" applyFill="1" applyBorder="1">
      <alignment vertical="center"/>
    </xf>
    <xf numFmtId="38" fontId="8" fillId="0" borderId="7" xfId="1" applyFont="1" applyFill="1" applyBorder="1">
      <alignment vertical="center"/>
    </xf>
    <xf numFmtId="176" fontId="4" fillId="0" borderId="13" xfId="1" applyNumberFormat="1" applyFont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176" fontId="8" fillId="0" borderId="11" xfId="1" applyNumberFormat="1" applyFont="1" applyFill="1" applyBorder="1" applyAlignment="1">
      <alignment horizontal="right" vertical="center"/>
    </xf>
    <xf numFmtId="176" fontId="4" fillId="0" borderId="14" xfId="1" applyNumberFormat="1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176" fontId="8" fillId="0" borderId="17" xfId="1" applyNumberFormat="1" applyFont="1" applyFill="1" applyBorder="1">
      <alignment vertical="center"/>
    </xf>
    <xf numFmtId="176" fontId="6" fillId="3" borderId="18" xfId="1" applyNumberFormat="1" applyFont="1" applyFill="1" applyBorder="1">
      <alignment vertical="center"/>
    </xf>
    <xf numFmtId="176" fontId="6" fillId="3" borderId="9" xfId="1" applyNumberFormat="1" applyFont="1" applyFill="1" applyBorder="1">
      <alignment vertical="center"/>
    </xf>
    <xf numFmtId="176" fontId="6" fillId="3" borderId="10" xfId="1" applyNumberFormat="1" applyFont="1" applyFill="1" applyBorder="1">
      <alignment vertical="center"/>
    </xf>
    <xf numFmtId="176" fontId="6" fillId="3" borderId="19" xfId="1" applyNumberFormat="1" applyFont="1" applyFill="1" applyBorder="1">
      <alignment vertical="center"/>
    </xf>
    <xf numFmtId="38" fontId="6" fillId="3" borderId="20" xfId="1" applyFont="1" applyFill="1" applyBorder="1">
      <alignment vertical="center"/>
    </xf>
    <xf numFmtId="38" fontId="8" fillId="0" borderId="19" xfId="1" applyFont="1" applyFill="1" applyBorder="1">
      <alignment vertical="center"/>
    </xf>
    <xf numFmtId="38" fontId="4" fillId="0" borderId="4" xfId="0" applyNumberFormat="1" applyFont="1" applyBorder="1">
      <alignment vertical="center"/>
    </xf>
    <xf numFmtId="38" fontId="4" fillId="0" borderId="1" xfId="0" applyNumberFormat="1" applyFont="1" applyBorder="1">
      <alignment vertical="center"/>
    </xf>
    <xf numFmtId="38" fontId="4" fillId="4" borderId="0" xfId="0" applyNumberFormat="1" applyFont="1" applyFill="1">
      <alignment vertical="center"/>
    </xf>
    <xf numFmtId="38" fontId="4" fillId="4" borderId="1" xfId="0" applyNumberFormat="1" applyFont="1" applyFill="1" applyBorder="1">
      <alignment vertical="center"/>
    </xf>
    <xf numFmtId="38" fontId="4" fillId="4" borderId="4" xfId="0" applyNumberFormat="1" applyFont="1" applyFill="1" applyBorder="1">
      <alignment vertical="center"/>
    </xf>
    <xf numFmtId="0" fontId="9" fillId="5" borderId="5" xfId="0" applyFont="1" applyFill="1" applyBorder="1">
      <alignment vertical="center"/>
    </xf>
    <xf numFmtId="0" fontId="10" fillId="6" borderId="5" xfId="0" applyFont="1" applyFill="1" applyBorder="1">
      <alignment vertical="center"/>
    </xf>
    <xf numFmtId="38" fontId="4" fillId="7" borderId="0" xfId="0" applyNumberFormat="1" applyFont="1" applyFill="1">
      <alignment vertical="center"/>
    </xf>
    <xf numFmtId="38" fontId="4" fillId="7" borderId="1" xfId="0" applyNumberFormat="1" applyFont="1" applyFill="1" applyBorder="1">
      <alignment vertical="center"/>
    </xf>
    <xf numFmtId="38" fontId="4" fillId="7" borderId="4" xfId="0" applyNumberFormat="1" applyFont="1" applyFill="1" applyBorder="1">
      <alignment vertical="center"/>
    </xf>
    <xf numFmtId="38" fontId="4" fillId="8" borderId="0" xfId="0" applyNumberFormat="1" applyFont="1" applyFill="1">
      <alignment vertical="center"/>
    </xf>
    <xf numFmtId="38" fontId="4" fillId="8" borderId="1" xfId="0" applyNumberFormat="1" applyFont="1" applyFill="1" applyBorder="1">
      <alignment vertical="center"/>
    </xf>
    <xf numFmtId="38" fontId="4" fillId="8" borderId="4" xfId="0" applyNumberFormat="1" applyFont="1" applyFill="1" applyBorder="1">
      <alignment vertical="center"/>
    </xf>
    <xf numFmtId="0" fontId="9" fillId="9" borderId="5" xfId="0" applyFont="1" applyFill="1" applyBorder="1">
      <alignment vertical="center"/>
    </xf>
    <xf numFmtId="176" fontId="8" fillId="0" borderId="11" xfId="1" applyNumberFormat="1" applyFont="1" applyFill="1" applyBorder="1" applyAlignment="1">
      <alignment horizontal="left"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FFCCFF"/>
      <color rgb="FFFF9900"/>
      <color rgb="FFFF00FF"/>
      <color rgb="FF9999FF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販売差異レポート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49371345029238E-2"/>
          <c:y val="0.19377449494949495"/>
          <c:w val="0.8659507309941521"/>
          <c:h val="0.596726010101010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販売差異レポート!$B$22</c:f>
              <c:strCache>
                <c:ptCount val="1"/>
                <c:pt idx="0">
                  <c:v>売上高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(販売差異レポート!$D$21,販売差異レポート!$F$21,販売差異レポート!$H$21)</c:f>
              <c:strCache>
                <c:ptCount val="3"/>
                <c:pt idx="0">
                  <c:v>変動予算差異</c:v>
                </c:pt>
                <c:pt idx="1">
                  <c:v>販売量差異</c:v>
                </c:pt>
                <c:pt idx="2">
                  <c:v>固定予算差異</c:v>
                </c:pt>
              </c:strCache>
            </c:strRef>
          </c:cat>
          <c:val>
            <c:numRef>
              <c:f>(販売差異レポート!$D$22,販売差異レポート!$F$22,販売差異レポート!$H$22)</c:f>
              <c:numCache>
                <c:formatCode>#,##0_);[Red]\(#,##0\)</c:formatCode>
                <c:ptCount val="3"/>
                <c:pt idx="0">
                  <c:v>10000</c:v>
                </c:pt>
                <c:pt idx="1">
                  <c:v>-48000</c:v>
                </c:pt>
                <c:pt idx="2">
                  <c:v>-38000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7-42D3-BEC3-4DF3BC5C91BE}"/>
            </c:ext>
          </c:extLst>
        </c:ser>
        <c:ser>
          <c:idx val="5"/>
          <c:order val="1"/>
          <c:tx>
            <c:strRef>
              <c:f>販売差異レポート!$B$23</c:f>
              <c:strCache>
                <c:ptCount val="1"/>
                <c:pt idx="0">
                  <c:v>直接材料費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(販売差異レポート!$D$21,販売差異レポート!$F$21,販売差異レポート!$H$21)</c:f>
              <c:strCache>
                <c:ptCount val="3"/>
                <c:pt idx="0">
                  <c:v>変動予算差異</c:v>
                </c:pt>
                <c:pt idx="1">
                  <c:v>販売量差異</c:v>
                </c:pt>
                <c:pt idx="2">
                  <c:v>固定予算差異</c:v>
                </c:pt>
              </c:strCache>
            </c:strRef>
          </c:cat>
          <c:val>
            <c:numRef>
              <c:f>(販売差異レポート!$D$23,販売差異レポート!$F$23,販売差異レポート!$H$23)</c:f>
              <c:numCache>
                <c:formatCode>#,##0_);[Red]\(#,##0\)</c:formatCode>
                <c:ptCount val="3"/>
                <c:pt idx="0">
                  <c:v>-4000</c:v>
                </c:pt>
                <c:pt idx="1">
                  <c:v>24000</c:v>
                </c:pt>
                <c:pt idx="2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7-42D3-BEC3-4DF3BC5C91BE}"/>
            </c:ext>
          </c:extLst>
        </c:ser>
        <c:ser>
          <c:idx val="1"/>
          <c:order val="2"/>
          <c:tx>
            <c:strRef>
              <c:f>販売差異レポート!$B$24</c:f>
              <c:strCache>
                <c:ptCount val="1"/>
                <c:pt idx="0">
                  <c:v>直接労務費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(販売差異レポート!$D$21,販売差異レポート!$F$21,販売差異レポート!$H$21)</c:f>
              <c:strCache>
                <c:ptCount val="3"/>
                <c:pt idx="0">
                  <c:v>変動予算差異</c:v>
                </c:pt>
                <c:pt idx="1">
                  <c:v>販売量差異</c:v>
                </c:pt>
                <c:pt idx="2">
                  <c:v>固定予算差異</c:v>
                </c:pt>
              </c:strCache>
            </c:strRef>
          </c:cat>
          <c:val>
            <c:numRef>
              <c:f>(販売差異レポート!$D$24,販売差異レポート!$F$24,販売差異レポート!$H$24)</c:f>
              <c:numCache>
                <c:formatCode>#,##0_);[Red]\(#,##0\)</c:formatCode>
                <c:ptCount val="3"/>
                <c:pt idx="0">
                  <c:v>-2000</c:v>
                </c:pt>
                <c:pt idx="1">
                  <c:v>800</c:v>
                </c:pt>
                <c:pt idx="2">
                  <c:v>-1200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87-42D3-BEC3-4DF3BC5C91BE}"/>
            </c:ext>
          </c:extLst>
        </c:ser>
        <c:ser>
          <c:idx val="2"/>
          <c:order val="3"/>
          <c:tx>
            <c:strRef>
              <c:f>販売差異レポート!$B$25</c:f>
              <c:strCache>
                <c:ptCount val="1"/>
                <c:pt idx="0">
                  <c:v>変動製造間接費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(販売差異レポート!$D$21,販売差異レポート!$F$21,販売差異レポート!$H$21)</c:f>
              <c:strCache>
                <c:ptCount val="3"/>
                <c:pt idx="0">
                  <c:v>変動予算差異</c:v>
                </c:pt>
                <c:pt idx="1">
                  <c:v>販売量差異</c:v>
                </c:pt>
                <c:pt idx="2">
                  <c:v>固定予算差異</c:v>
                </c:pt>
              </c:strCache>
            </c:strRef>
          </c:cat>
          <c:val>
            <c:numRef>
              <c:f>(販売差異レポート!$D$25,販売差異レポート!$F$25,販売差異レポート!$H$25)</c:f>
              <c:numCache>
                <c:formatCode>#,##0_);[Red]\(#,##0\)</c:formatCode>
                <c:ptCount val="3"/>
                <c:pt idx="0">
                  <c:v>-2000</c:v>
                </c:pt>
                <c:pt idx="1">
                  <c:v>4800</c:v>
                </c:pt>
                <c:pt idx="2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87-42D3-BEC3-4DF3BC5C91BE}"/>
            </c:ext>
          </c:extLst>
        </c:ser>
        <c:ser>
          <c:idx val="3"/>
          <c:order val="4"/>
          <c:tx>
            <c:strRef>
              <c:f>販売差異レポート!$B$26</c:f>
              <c:strCache>
                <c:ptCount val="1"/>
                <c:pt idx="0">
                  <c:v>変動費合計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(販売差異レポート!$D$21,販売差異レポート!$F$21,販売差異レポート!$H$21)</c:f>
              <c:strCache>
                <c:ptCount val="3"/>
                <c:pt idx="0">
                  <c:v>変動予算差異</c:v>
                </c:pt>
                <c:pt idx="1">
                  <c:v>販売量差異</c:v>
                </c:pt>
                <c:pt idx="2">
                  <c:v>固定予算差異</c:v>
                </c:pt>
              </c:strCache>
            </c:strRef>
          </c:cat>
          <c:val>
            <c:numRef>
              <c:f>(販売差異レポート!$D$26,販売差異レポート!$F$26,販売差異レポート!$H$26)</c:f>
              <c:numCache>
                <c:formatCode>#,##0_);[Red]\(#,##0\)</c:formatCode>
                <c:ptCount val="3"/>
                <c:pt idx="0">
                  <c:v>-8000</c:v>
                </c:pt>
                <c:pt idx="1">
                  <c:v>29600</c:v>
                </c:pt>
                <c:pt idx="2">
                  <c:v>21600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87-42D3-BEC3-4DF3BC5C91BE}"/>
            </c:ext>
          </c:extLst>
        </c:ser>
        <c:ser>
          <c:idx val="4"/>
          <c:order val="5"/>
          <c:tx>
            <c:strRef>
              <c:f>販売差異レポート!$B$27</c:f>
              <c:strCache>
                <c:ptCount val="1"/>
                <c:pt idx="0">
                  <c:v>貢献利益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(販売差異レポート!$D$21,販売差異レポート!$F$21,販売差異レポート!$H$21)</c:f>
              <c:strCache>
                <c:ptCount val="3"/>
                <c:pt idx="0">
                  <c:v>変動予算差異</c:v>
                </c:pt>
                <c:pt idx="1">
                  <c:v>販売量差異</c:v>
                </c:pt>
                <c:pt idx="2">
                  <c:v>固定予算差異</c:v>
                </c:pt>
              </c:strCache>
            </c:strRef>
          </c:cat>
          <c:val>
            <c:numRef>
              <c:f>(販売差異レポート!$D$27,販売差異レポート!$F$27,販売差異レポート!$H$27)</c:f>
              <c:numCache>
                <c:formatCode>#,##0_);[Red]\(#,##0\)</c:formatCode>
                <c:ptCount val="3"/>
                <c:pt idx="0">
                  <c:v>2000</c:v>
                </c:pt>
                <c:pt idx="1">
                  <c:v>-18400</c:v>
                </c:pt>
                <c:pt idx="2">
                  <c:v>-16400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87-42D3-BEC3-4DF3BC5C91BE}"/>
            </c:ext>
          </c:extLst>
        </c:ser>
        <c:ser>
          <c:idx val="6"/>
          <c:order val="6"/>
          <c:tx>
            <c:strRef>
              <c:f>販売差異レポート!$B$28</c:f>
              <c:strCache>
                <c:ptCount val="1"/>
                <c:pt idx="0">
                  <c:v>固定費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(販売差異レポート!$D$21,販売差異レポート!$F$21,販売差異レポート!$H$21)</c:f>
              <c:strCache>
                <c:ptCount val="3"/>
                <c:pt idx="0">
                  <c:v>変動予算差異</c:v>
                </c:pt>
                <c:pt idx="1">
                  <c:v>販売量差異</c:v>
                </c:pt>
                <c:pt idx="2">
                  <c:v>固定予算差異</c:v>
                </c:pt>
              </c:strCache>
            </c:strRef>
          </c:cat>
          <c:val>
            <c:numRef>
              <c:f>(販売差異レポート!$D$28,販売差異レポート!$F$28,販売差異レポート!$H$28)</c:f>
              <c:numCache>
                <c:formatCode>#,##0_);[Red]\(#,##0\)</c:formatCode>
                <c:ptCount val="3"/>
                <c:pt idx="0">
                  <c:v>-2800</c:v>
                </c:pt>
                <c:pt idx="1">
                  <c:v>0</c:v>
                </c:pt>
                <c:pt idx="2">
                  <c:v>-2800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87-42D3-BEC3-4DF3BC5C9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8516416"/>
        <c:axId val="278515168"/>
      </c:barChart>
      <c:lineChart>
        <c:grouping val="standard"/>
        <c:varyColors val="0"/>
        <c:ser>
          <c:idx val="7"/>
          <c:order val="7"/>
          <c:tx>
            <c:strRef>
              <c:f>販売差異レポート!$B$29</c:f>
              <c:strCache>
                <c:ptCount val="1"/>
                <c:pt idx="0">
                  <c:v>営業利益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(販売差異レポート!$D$21,販売差異レポート!$F$21,販売差異レポート!$H$21)</c:f>
              <c:strCache>
                <c:ptCount val="3"/>
                <c:pt idx="0">
                  <c:v>変動予算差異</c:v>
                </c:pt>
                <c:pt idx="1">
                  <c:v>販売量差異</c:v>
                </c:pt>
                <c:pt idx="2">
                  <c:v>固定予算差異</c:v>
                </c:pt>
              </c:strCache>
            </c:strRef>
          </c:cat>
          <c:val>
            <c:numRef>
              <c:f>(販売差異レポート!$D$29,販売差異レポート!$F$29,販売差異レポート!$H$29)</c:f>
              <c:numCache>
                <c:formatCode>#,##0_);[Red]\(#,##0\)</c:formatCode>
                <c:ptCount val="3"/>
                <c:pt idx="0">
                  <c:v>-800</c:v>
                </c:pt>
                <c:pt idx="1">
                  <c:v>-18400</c:v>
                </c:pt>
                <c:pt idx="2">
                  <c:v>-19200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87-42D3-BEC3-4DF3BC5C9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16416"/>
        <c:axId val="278515168"/>
      </c:lineChart>
      <c:catAx>
        <c:axId val="27851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78515168"/>
        <c:crosses val="autoZero"/>
        <c:auto val="1"/>
        <c:lblAlgn val="ctr"/>
        <c:lblOffset val="100"/>
        <c:noMultiLvlLbl val="0"/>
      </c:catAx>
      <c:valAx>
        <c:axId val="2785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"/>
              <c:y val="2.53969444444444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7851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07266081871345"/>
          <c:y val="0.83839646464646478"/>
          <c:w val="0.86140716374269011"/>
          <c:h val="0.12760858585858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59524</xdr:colOff>
      <xdr:row>30</xdr:row>
      <xdr:rowOff>73818</xdr:rowOff>
    </xdr:from>
    <xdr:to>
      <xdr:col>10</xdr:col>
      <xdr:colOff>203449</xdr:colOff>
      <xdr:row>51</xdr:row>
      <xdr:rowOff>33318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95CE301-458B-4EE2-90CC-470315E5B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9874-B920-48D8-8B7B-A5AC7DF3F7E1}">
  <dimension ref="A1:L52"/>
  <sheetViews>
    <sheetView showGridLines="0" tabSelected="1" zoomScaleNormal="100" workbookViewId="0">
      <selection activeCell="B5" sqref="B5"/>
    </sheetView>
  </sheetViews>
  <sheetFormatPr defaultColWidth="0" defaultRowHeight="15" customHeight="1" zeroHeight="1"/>
  <cols>
    <col min="1" max="1" width="0.8125" style="2" customWidth="1"/>
    <col min="2" max="2" width="10.5625" style="2" customWidth="1"/>
    <col min="3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>
      <c r="B1" s="1" t="s">
        <v>6</v>
      </c>
      <c r="C1" s="1"/>
      <c r="D1" s="1"/>
      <c r="E1" s="1"/>
      <c r="F1" s="1"/>
      <c r="G1" s="1"/>
      <c r="H1" s="1"/>
      <c r="I1" s="1"/>
      <c r="J1" s="1"/>
      <c r="K1" s="4"/>
    </row>
    <row r="2" spans="2:11">
      <c r="B2" s="1" t="s">
        <v>27</v>
      </c>
      <c r="C2" s="1"/>
      <c r="D2" s="1"/>
      <c r="E2" s="1"/>
      <c r="F2" s="1"/>
      <c r="G2" s="1"/>
      <c r="H2" s="1"/>
      <c r="I2" s="1"/>
      <c r="J2" s="1"/>
      <c r="K2" s="4"/>
    </row>
    <row r="3" spans="2:11">
      <c r="B3" s="1" t="s">
        <v>4</v>
      </c>
      <c r="C3" s="1"/>
      <c r="D3" s="1"/>
      <c r="E3" s="1"/>
      <c r="F3" s="1"/>
      <c r="G3" s="1"/>
      <c r="H3" s="1"/>
      <c r="I3" s="1"/>
      <c r="J3" s="1"/>
      <c r="K3" s="4"/>
    </row>
    <row r="4" spans="2:11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/>
    <row r="6" spans="2:11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>
      <c r="B7" s="18"/>
      <c r="C7" s="17"/>
      <c r="D7" s="17"/>
      <c r="E7" s="17"/>
      <c r="F7" s="17"/>
      <c r="G7" s="17"/>
      <c r="H7" s="16"/>
      <c r="I7" s="16"/>
      <c r="J7" s="16"/>
    </row>
    <row r="8" spans="2:11">
      <c r="C8" s="9" t="s">
        <v>25</v>
      </c>
      <c r="D8" s="9"/>
      <c r="E8" s="9"/>
      <c r="F8" s="20" t="s">
        <v>21</v>
      </c>
      <c r="G8" s="9"/>
      <c r="H8" s="9"/>
      <c r="I8" s="20" t="s">
        <v>8</v>
      </c>
      <c r="J8" s="9"/>
      <c r="K8" s="9"/>
    </row>
    <row r="9" spans="2:11" ht="15.4" thickBot="1">
      <c r="B9" s="8"/>
      <c r="C9" s="29" t="s">
        <v>10</v>
      </c>
      <c r="D9" s="28" t="s">
        <v>11</v>
      </c>
      <c r="E9" s="28" t="s">
        <v>12</v>
      </c>
      <c r="F9" s="30" t="s">
        <v>10</v>
      </c>
      <c r="G9" s="29" t="s">
        <v>11</v>
      </c>
      <c r="H9" s="41" t="s">
        <v>12</v>
      </c>
      <c r="I9" s="30" t="s">
        <v>10</v>
      </c>
      <c r="J9" s="28" t="s">
        <v>11</v>
      </c>
      <c r="K9" s="29" t="s">
        <v>12</v>
      </c>
    </row>
    <row r="10" spans="2:11" ht="15.4" thickBot="1">
      <c r="B10" s="2" t="s">
        <v>2</v>
      </c>
      <c r="C10" s="40">
        <f t="shared" ref="C10:C17" si="0">E10/D10</f>
        <v>12</v>
      </c>
      <c r="D10" s="15">
        <v>24000</v>
      </c>
      <c r="E10" s="26">
        <v>288000</v>
      </c>
      <c r="F10" s="43">
        <v>12</v>
      </c>
      <c r="G10" s="34">
        <f>J10</f>
        <v>20000</v>
      </c>
      <c r="H10" s="34">
        <f>F10*G10</f>
        <v>240000</v>
      </c>
      <c r="I10" s="46">
        <v>12.5</v>
      </c>
      <c r="J10" s="47">
        <v>20000</v>
      </c>
      <c r="K10" s="34">
        <f t="shared" ref="K10:K15" si="1">I10*J10</f>
        <v>250000</v>
      </c>
    </row>
    <row r="11" spans="2:11">
      <c r="B11" s="6" t="s">
        <v>5</v>
      </c>
      <c r="C11" s="21">
        <f t="shared" si="0"/>
        <v>6</v>
      </c>
      <c r="D11" s="11">
        <f>D10</f>
        <v>24000</v>
      </c>
      <c r="E11" s="13">
        <v>144000</v>
      </c>
      <c r="F11" s="44">
        <v>6</v>
      </c>
      <c r="G11" s="32">
        <f>G10</f>
        <v>20000</v>
      </c>
      <c r="H11" s="32">
        <f t="shared" ref="H11:H13" si="2">F11*G11</f>
        <v>120000</v>
      </c>
      <c r="I11" s="44">
        <v>6.2</v>
      </c>
      <c r="J11" s="48">
        <f>J10</f>
        <v>20000</v>
      </c>
      <c r="K11" s="32">
        <f t="shared" si="1"/>
        <v>124000</v>
      </c>
    </row>
    <row r="12" spans="2:11">
      <c r="B12" s="6" t="s">
        <v>13</v>
      </c>
      <c r="C12" s="21">
        <f t="shared" si="0"/>
        <v>0.2</v>
      </c>
      <c r="D12" s="7">
        <f>D10</f>
        <v>24000</v>
      </c>
      <c r="E12" s="13">
        <v>4800</v>
      </c>
      <c r="F12" s="44">
        <v>0.2</v>
      </c>
      <c r="G12" s="32">
        <f>G10</f>
        <v>20000</v>
      </c>
      <c r="H12" s="32">
        <f t="shared" si="2"/>
        <v>4000</v>
      </c>
      <c r="I12" s="44">
        <v>0.3</v>
      </c>
      <c r="J12" s="31">
        <f>J10</f>
        <v>20000</v>
      </c>
      <c r="K12" s="32">
        <f t="shared" si="1"/>
        <v>6000</v>
      </c>
    </row>
    <row r="13" spans="2:11" ht="30.4" thickBot="1">
      <c r="B13" s="19" t="s">
        <v>14</v>
      </c>
      <c r="C13" s="21">
        <f t="shared" si="0"/>
        <v>1.2</v>
      </c>
      <c r="D13" s="7">
        <f>D10</f>
        <v>24000</v>
      </c>
      <c r="E13" s="25">
        <v>28800</v>
      </c>
      <c r="F13" s="45">
        <v>1.2</v>
      </c>
      <c r="G13" s="32">
        <f>G10</f>
        <v>20000</v>
      </c>
      <c r="H13" s="32">
        <f t="shared" si="2"/>
        <v>24000</v>
      </c>
      <c r="I13" s="45">
        <v>1.3</v>
      </c>
      <c r="J13" s="31">
        <f>J10</f>
        <v>20000</v>
      </c>
      <c r="K13" s="32">
        <f t="shared" si="1"/>
        <v>26000</v>
      </c>
    </row>
    <row r="14" spans="2:11">
      <c r="B14" s="6" t="s">
        <v>15</v>
      </c>
      <c r="C14" s="21">
        <f t="shared" si="0"/>
        <v>7.4</v>
      </c>
      <c r="D14" s="7">
        <f>D10</f>
        <v>24000</v>
      </c>
      <c r="E14" s="11">
        <f>SUM(E11:E13)</f>
        <v>177600</v>
      </c>
      <c r="F14" s="42">
        <f>SUM(F11:F13)</f>
        <v>7.4</v>
      </c>
      <c r="G14" s="32">
        <f>G10</f>
        <v>20000</v>
      </c>
      <c r="H14" s="32">
        <f>F14*G14</f>
        <v>148000</v>
      </c>
      <c r="I14" s="42">
        <f>SUM(I11:I13)</f>
        <v>7.8</v>
      </c>
      <c r="J14" s="34">
        <f>J10</f>
        <v>20000</v>
      </c>
      <c r="K14" s="32">
        <f t="shared" si="1"/>
        <v>156000</v>
      </c>
    </row>
    <row r="15" spans="2:11" ht="15.4" thickBot="1">
      <c r="B15" s="6" t="s">
        <v>16</v>
      </c>
      <c r="C15" s="21">
        <f t="shared" si="0"/>
        <v>4.5999999999999996</v>
      </c>
      <c r="D15" s="7">
        <f>D10</f>
        <v>24000</v>
      </c>
      <c r="E15" s="12">
        <f>E10-E14</f>
        <v>110400</v>
      </c>
      <c r="F15" s="33">
        <f>F10-F14</f>
        <v>4.5999999999999996</v>
      </c>
      <c r="G15" s="32">
        <f>G10</f>
        <v>20000</v>
      </c>
      <c r="H15" s="35">
        <f>F15*G15</f>
        <v>92000</v>
      </c>
      <c r="I15" s="33">
        <f>I10-I14</f>
        <v>4.7</v>
      </c>
      <c r="J15" s="32">
        <f>J10</f>
        <v>20000</v>
      </c>
      <c r="K15" s="35">
        <f t="shared" si="1"/>
        <v>94000</v>
      </c>
    </row>
    <row r="16" spans="2:11" ht="15.4" thickBot="1">
      <c r="B16" s="6" t="s">
        <v>17</v>
      </c>
      <c r="C16" s="21">
        <f t="shared" si="0"/>
        <v>2.2999999999999998</v>
      </c>
      <c r="D16" s="7">
        <f>D10</f>
        <v>24000</v>
      </c>
      <c r="E16" s="24">
        <v>55200</v>
      </c>
      <c r="F16" s="63" t="s">
        <v>26</v>
      </c>
      <c r="G16" s="37"/>
      <c r="H16" s="32">
        <f>E16</f>
        <v>55200</v>
      </c>
      <c r="I16" s="39" t="s">
        <v>23</v>
      </c>
      <c r="J16" s="37" t="s">
        <v>23</v>
      </c>
      <c r="K16" s="24">
        <v>58000</v>
      </c>
    </row>
    <row r="17" spans="2:11">
      <c r="B17" s="8" t="s">
        <v>3</v>
      </c>
      <c r="C17" s="22">
        <f t="shared" si="0"/>
        <v>2.2999999999999998</v>
      </c>
      <c r="D17" s="10">
        <f>D10</f>
        <v>24000</v>
      </c>
      <c r="E17" s="10">
        <f>E15-E16</f>
        <v>55200</v>
      </c>
      <c r="F17" s="36" t="s">
        <v>24</v>
      </c>
      <c r="G17" s="38" t="s">
        <v>24</v>
      </c>
      <c r="H17" s="10">
        <f>H15-H16</f>
        <v>36800</v>
      </c>
      <c r="I17" s="36" t="s">
        <v>23</v>
      </c>
      <c r="J17" s="38" t="s">
        <v>23</v>
      </c>
      <c r="K17" s="10">
        <f>K15-K16</f>
        <v>36000</v>
      </c>
    </row>
    <row r="18" spans="2:11">
      <c r="C18" s="23"/>
      <c r="D18" s="14"/>
      <c r="E18" s="14"/>
      <c r="F18" s="23"/>
      <c r="G18" s="14"/>
      <c r="H18" s="14"/>
      <c r="I18" s="14"/>
      <c r="J18" s="14"/>
    </row>
    <row r="19" spans="2:11">
      <c r="B19" s="5" t="s">
        <v>19</v>
      </c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C20" s="8"/>
      <c r="D20" s="8"/>
      <c r="E20" s="8"/>
      <c r="F20" s="8"/>
      <c r="G20" s="8"/>
      <c r="H20" s="8"/>
    </row>
    <row r="21" spans="2:11">
      <c r="B21" s="8"/>
      <c r="C21" s="9" t="s">
        <v>8</v>
      </c>
      <c r="D21" s="54" t="s">
        <v>20</v>
      </c>
      <c r="E21" s="9" t="s">
        <v>21</v>
      </c>
      <c r="F21" s="55" t="s">
        <v>22</v>
      </c>
      <c r="G21" s="9" t="s">
        <v>9</v>
      </c>
      <c r="H21" s="62" t="s">
        <v>7</v>
      </c>
    </row>
    <row r="22" spans="2:11">
      <c r="B22" s="2" t="str">
        <f>B10</f>
        <v>売上高</v>
      </c>
      <c r="C22" s="27">
        <f>K10</f>
        <v>250000</v>
      </c>
      <c r="D22" s="51">
        <f>-(E22-C22)</f>
        <v>10000</v>
      </c>
      <c r="E22" s="27">
        <f>H10</f>
        <v>240000</v>
      </c>
      <c r="F22" s="56">
        <f>-(G22-E22)</f>
        <v>-48000</v>
      </c>
      <c r="G22" s="27">
        <f>E10</f>
        <v>288000</v>
      </c>
      <c r="H22" s="59">
        <f>-(G22-C22)</f>
        <v>-38000</v>
      </c>
    </row>
    <row r="23" spans="2:11">
      <c r="B23" s="6" t="str">
        <f>B11</f>
        <v>直接材料費</v>
      </c>
      <c r="C23" s="50">
        <f t="shared" ref="C23:C29" si="3">K11</f>
        <v>124000</v>
      </c>
      <c r="D23" s="52">
        <f>E23-C23</f>
        <v>-4000</v>
      </c>
      <c r="E23" s="50">
        <f t="shared" ref="E23:E29" si="4">H11</f>
        <v>120000</v>
      </c>
      <c r="F23" s="57">
        <f>G23-E23</f>
        <v>24000</v>
      </c>
      <c r="G23" s="50">
        <f t="shared" ref="G23:G29" si="5">E11</f>
        <v>144000</v>
      </c>
      <c r="H23" s="60">
        <f>G23-C23</f>
        <v>20000</v>
      </c>
    </row>
    <row r="24" spans="2:11">
      <c r="B24" s="6" t="str">
        <f>B12</f>
        <v>直接労務費</v>
      </c>
      <c r="C24" s="50">
        <f t="shared" si="3"/>
        <v>6000</v>
      </c>
      <c r="D24" s="52">
        <f t="shared" ref="D24:D28" si="6">E24-C24</f>
        <v>-2000</v>
      </c>
      <c r="E24" s="50">
        <f t="shared" si="4"/>
        <v>4000</v>
      </c>
      <c r="F24" s="57">
        <f t="shared" ref="F24:F28" si="7">G24-E24</f>
        <v>800</v>
      </c>
      <c r="G24" s="50">
        <f t="shared" si="5"/>
        <v>4800</v>
      </c>
      <c r="H24" s="60">
        <f t="shared" ref="H24:H28" si="8">G24-C24</f>
        <v>-1200</v>
      </c>
    </row>
    <row r="25" spans="2:11" ht="30">
      <c r="B25" s="19" t="str">
        <f t="shared" ref="B25:B28" si="9">B13</f>
        <v>変動製造間接費</v>
      </c>
      <c r="C25" s="50">
        <f t="shared" si="3"/>
        <v>26000</v>
      </c>
      <c r="D25" s="52">
        <f t="shared" si="6"/>
        <v>-2000</v>
      </c>
      <c r="E25" s="50">
        <f t="shared" si="4"/>
        <v>24000</v>
      </c>
      <c r="F25" s="57">
        <f t="shared" si="7"/>
        <v>4800</v>
      </c>
      <c r="G25" s="50">
        <f t="shared" si="5"/>
        <v>28800</v>
      </c>
      <c r="H25" s="60">
        <f t="shared" si="8"/>
        <v>2800</v>
      </c>
    </row>
    <row r="26" spans="2:11">
      <c r="B26" s="6" t="str">
        <f t="shared" si="9"/>
        <v>変動費合計</v>
      </c>
      <c r="C26" s="50">
        <f t="shared" si="3"/>
        <v>156000</v>
      </c>
      <c r="D26" s="52">
        <f t="shared" si="6"/>
        <v>-8000</v>
      </c>
      <c r="E26" s="50">
        <f t="shared" si="4"/>
        <v>148000</v>
      </c>
      <c r="F26" s="57">
        <f t="shared" si="7"/>
        <v>29600</v>
      </c>
      <c r="G26" s="50">
        <f t="shared" si="5"/>
        <v>177600</v>
      </c>
      <c r="H26" s="60">
        <f t="shared" si="8"/>
        <v>21600</v>
      </c>
    </row>
    <row r="27" spans="2:11">
      <c r="B27" s="6" t="str">
        <f t="shared" si="9"/>
        <v>貢献利益</v>
      </c>
      <c r="C27" s="50">
        <f>K15</f>
        <v>94000</v>
      </c>
      <c r="D27" s="52">
        <f>-(E27-C27)</f>
        <v>2000</v>
      </c>
      <c r="E27" s="50">
        <f t="shared" si="4"/>
        <v>92000</v>
      </c>
      <c r="F27" s="57">
        <f>-(G27-E27)</f>
        <v>-18400</v>
      </c>
      <c r="G27" s="50">
        <f t="shared" si="5"/>
        <v>110400</v>
      </c>
      <c r="H27" s="60">
        <f>-(G27-C27)</f>
        <v>-16400</v>
      </c>
    </row>
    <row r="28" spans="2:11">
      <c r="B28" s="6" t="str">
        <f t="shared" si="9"/>
        <v>固定費</v>
      </c>
      <c r="C28" s="50">
        <f t="shared" si="3"/>
        <v>58000</v>
      </c>
      <c r="D28" s="52">
        <f t="shared" si="6"/>
        <v>-2800</v>
      </c>
      <c r="E28" s="50">
        <f t="shared" si="4"/>
        <v>55200</v>
      </c>
      <c r="F28" s="57">
        <f t="shared" si="7"/>
        <v>0</v>
      </c>
      <c r="G28" s="50">
        <f t="shared" si="5"/>
        <v>55200</v>
      </c>
      <c r="H28" s="60">
        <f t="shared" si="8"/>
        <v>-2800</v>
      </c>
    </row>
    <row r="29" spans="2:11">
      <c r="B29" s="8" t="str">
        <f>B17</f>
        <v>営業利益</v>
      </c>
      <c r="C29" s="49">
        <f t="shared" si="3"/>
        <v>36000</v>
      </c>
      <c r="D29" s="53">
        <f>-(E29-C29)</f>
        <v>-800</v>
      </c>
      <c r="E29" s="49">
        <f t="shared" si="4"/>
        <v>36800</v>
      </c>
      <c r="F29" s="58">
        <f>-(G29-E29)</f>
        <v>-18400</v>
      </c>
      <c r="G29" s="49">
        <f t="shared" si="5"/>
        <v>55200</v>
      </c>
      <c r="H29" s="61">
        <f>-(G29-C29)</f>
        <v>-19200</v>
      </c>
    </row>
    <row r="30" spans="2:11">
      <c r="B30" s="2" t="s">
        <v>18</v>
      </c>
    </row>
    <row r="31" spans="2:11"/>
    <row r="32" spans="2:11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</sheetData>
  <phoneticPr fontId="2"/>
  <pageMargins left="0.7" right="0.7" top="0.75" bottom="0.75" header="0.3" footer="0.3"/>
  <pageSetup paperSize="9" orientation="portrait" r:id="rId1"/>
  <ignoredErrors>
    <ignoredError sqref="E14:I14" formulaRange="1"/>
    <ignoredError sqref="E22:H27 D28:E28 D27 E29 F28:H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販売差異レポート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2022-10-02T03:46:48Z</dcterms:modified>
</cp:coreProperties>
</file>