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66925"/>
  <xr:revisionPtr revIDLastSave="1" documentId="8_{1CDD5A44-B34A-4594-9AE1-466A7534306C}" xr6:coauthVersionLast="47" xr6:coauthVersionMax="47" xr10:uidLastSave="{899DFECC-D831-455B-AE73-45347F97E635}"/>
  <bookViews>
    <workbookView xWindow="-98" yWindow="-98" windowWidth="20715" windowHeight="13155" tabRatio="749" xr2:uid="{68E2C076-72C9-4123-A12C-10F250F0AE54}"/>
  </bookViews>
  <sheets>
    <sheet name="現金預金借入金比率" sheetId="4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47" l="1"/>
  <c r="F27" i="47"/>
  <c r="G27" i="47"/>
  <c r="H27" i="47"/>
  <c r="I27" i="47"/>
  <c r="D27" i="47"/>
  <c r="D26" i="47"/>
  <c r="H26" i="47"/>
  <c r="D25" i="47"/>
  <c r="E25" i="47"/>
  <c r="F25" i="47"/>
  <c r="G25" i="47"/>
  <c r="H25" i="47"/>
  <c r="I25" i="47"/>
  <c r="I24" i="47"/>
  <c r="E24" i="47"/>
  <c r="E26" i="47" s="1"/>
  <c r="F24" i="47"/>
  <c r="F26" i="47" s="1"/>
  <c r="G24" i="47"/>
  <c r="G26" i="47" s="1"/>
  <c r="H24" i="47"/>
  <c r="D24" i="47"/>
  <c r="I23" i="47"/>
  <c r="E23" i="47"/>
  <c r="F23" i="47"/>
  <c r="G23" i="47"/>
  <c r="H23" i="47"/>
  <c r="D23" i="47"/>
  <c r="D12" i="47"/>
  <c r="B24" i="47"/>
  <c r="B23" i="47"/>
  <c r="I22" i="47"/>
  <c r="H22" i="47"/>
  <c r="G22" i="47"/>
  <c r="F22" i="47"/>
  <c r="E22" i="47"/>
  <c r="D22" i="47"/>
  <c r="I26" i="47" l="1"/>
</calcChain>
</file>

<file path=xl/sharedStrings.xml><?xml version="1.0" encoding="utf-8"?>
<sst xmlns="http://schemas.openxmlformats.org/spreadsheetml/2006/main" count="41" uniqueCount="31">
  <si>
    <t>百万円</t>
    <rPh sb="0" eb="3">
      <t>ヒャクマンエン</t>
    </rPh>
    <phoneticPr fontId="3"/>
  </si>
  <si>
    <t>入力</t>
    <rPh sb="0" eb="2">
      <t>ニュウリョク</t>
    </rPh>
    <phoneticPr fontId="3"/>
  </si>
  <si>
    <t>年</t>
    <rPh sb="0" eb="1">
      <t>ネン</t>
    </rPh>
    <phoneticPr fontId="2"/>
  </si>
  <si>
    <t>経営分析</t>
    <rPh sb="0" eb="4">
      <t>ケイエイブンセキ</t>
    </rPh>
    <phoneticPr fontId="3"/>
  </si>
  <si>
    <t>百万円</t>
    <rPh sb="0" eb="3">
      <t>ヒャクマンエン</t>
    </rPh>
    <phoneticPr fontId="2"/>
  </si>
  <si>
    <t>期間</t>
    <rPh sb="0" eb="2">
      <t>キカン</t>
    </rPh>
    <phoneticPr fontId="2"/>
  </si>
  <si>
    <t>FY16</t>
    <phoneticPr fontId="2"/>
  </si>
  <si>
    <t>FY17</t>
    <phoneticPr fontId="2"/>
  </si>
  <si>
    <t>倍</t>
    <rPh sb="0" eb="1">
      <t>バイ</t>
    </rPh>
    <phoneticPr fontId="2"/>
  </si>
  <si>
    <t>%</t>
    <phoneticPr fontId="2"/>
  </si>
  <si>
    <t>億円</t>
    <rPh sb="0" eb="2">
      <t>オクエン</t>
    </rPh>
    <phoneticPr fontId="2"/>
  </si>
  <si>
    <t>有利子負債</t>
    <rPh sb="0" eb="5">
      <t>ユウリシフサイ</t>
    </rPh>
    <phoneticPr fontId="2"/>
  </si>
  <si>
    <t>FY21</t>
    <phoneticPr fontId="2"/>
  </si>
  <si>
    <t>FY20</t>
    <phoneticPr fontId="2"/>
  </si>
  <si>
    <t>FY19</t>
    <phoneticPr fontId="2"/>
  </si>
  <si>
    <t>FY18</t>
    <phoneticPr fontId="2"/>
  </si>
  <si>
    <t>※FY16=2016年度＝2017年3月期</t>
    <rPh sb="17" eb="18">
      <t>ネン</t>
    </rPh>
    <rPh sb="19" eb="21">
      <t>ガツキ</t>
    </rPh>
    <phoneticPr fontId="2"/>
  </si>
  <si>
    <t>●財務諸表</t>
    <rPh sb="1" eb="5">
      <t>ザイムショヒョウ</t>
    </rPh>
    <phoneticPr fontId="2"/>
  </si>
  <si>
    <t>営業収益</t>
    <rPh sb="0" eb="4">
      <t>エイギョウシュウエキ</t>
    </rPh>
    <phoneticPr fontId="2"/>
  </si>
  <si>
    <t>現金預金借入金比率</t>
    <rPh sb="0" eb="9">
      <t>ゲンキンヨキンカリイレキンヒリツ</t>
    </rPh>
    <phoneticPr fontId="2"/>
  </si>
  <si>
    <t>サンプル_NTT</t>
    <phoneticPr fontId="3"/>
  </si>
  <si>
    <t>現金同等物</t>
    <rPh sb="0" eb="2">
      <t>ゲンキン</t>
    </rPh>
    <rPh sb="2" eb="4">
      <t>ドウトウ</t>
    </rPh>
    <rPh sb="4" eb="5">
      <t>ブツ</t>
    </rPh>
    <phoneticPr fontId="2"/>
  </si>
  <si>
    <t>短期借入債務</t>
    <rPh sb="0" eb="2">
      <t>タンキ</t>
    </rPh>
    <rPh sb="2" eb="4">
      <t>カリイレ</t>
    </rPh>
    <rPh sb="4" eb="6">
      <t>サイム</t>
    </rPh>
    <phoneticPr fontId="2"/>
  </si>
  <si>
    <t>短期リース負債</t>
    <rPh sb="0" eb="2">
      <t>タンキ</t>
    </rPh>
    <rPh sb="5" eb="7">
      <t>フサイ</t>
    </rPh>
    <phoneticPr fontId="2"/>
  </si>
  <si>
    <t>長期借入債務</t>
    <rPh sb="0" eb="6">
      <t>チョウキカリイレサイム</t>
    </rPh>
    <phoneticPr fontId="2"/>
  </si>
  <si>
    <t>短期金融負債</t>
    <rPh sb="0" eb="2">
      <t>タンキ</t>
    </rPh>
    <rPh sb="2" eb="4">
      <t>キンユウ</t>
    </rPh>
    <rPh sb="4" eb="6">
      <t>フサイ</t>
    </rPh>
    <phoneticPr fontId="2"/>
  </si>
  <si>
    <t>長期リース債務</t>
    <rPh sb="0" eb="2">
      <t>チョウキ</t>
    </rPh>
    <rPh sb="5" eb="7">
      <t>サイム</t>
    </rPh>
    <phoneticPr fontId="2"/>
  </si>
  <si>
    <t>長期金融負債</t>
    <rPh sb="0" eb="2">
      <t>チョウキ</t>
    </rPh>
    <rPh sb="2" eb="4">
      <t>キンユウ</t>
    </rPh>
    <rPh sb="4" eb="6">
      <t>フサイ</t>
    </rPh>
    <phoneticPr fontId="2"/>
  </si>
  <si>
    <t>借入金月商倍率</t>
    <rPh sb="0" eb="3">
      <t>カリイレキン</t>
    </rPh>
    <rPh sb="3" eb="5">
      <t>ゲッショウ</t>
    </rPh>
    <rPh sb="5" eb="7">
      <t>バイリツ</t>
    </rPh>
    <phoneticPr fontId="2"/>
  </si>
  <si>
    <t>現金預金借入金比率の推移</t>
    <rPh sb="0" eb="9">
      <t>ゲンキンヨキンカリイレキンヒリツ</t>
    </rPh>
    <rPh sb="10" eb="12">
      <t>スイイ</t>
    </rPh>
    <phoneticPr fontId="2"/>
  </si>
  <si>
    <t>現金預金借入金比率の計算</t>
    <rPh sb="0" eb="9">
      <t>ゲンキンヨキンカリイレキンヒリツ</t>
    </rPh>
    <rPh sb="10" eb="12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</si>
</sst>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9" formatCode="#,##0.0;[Red]\-#,##0.0"/>
    <numFmt numFmtId="181" formatCode="0.0%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2" borderId="0" xfId="0" applyFont="1" applyFill="1" applyAlignment="1"/>
    <xf numFmtId="0" fontId="4" fillId="0" borderId="0" xfId="0" applyFont="1">
      <alignment vertical="center"/>
    </xf>
    <xf numFmtId="0" fontId="5" fillId="2" borderId="0" xfId="0" applyFont="1" applyFill="1" applyAlignment="1"/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6" fillId="3" borderId="10" xfId="0" applyFont="1" applyFill="1" applyBorder="1">
      <alignment vertical="center"/>
    </xf>
    <xf numFmtId="0" fontId="6" fillId="3" borderId="11" xfId="0" applyFont="1" applyFill="1" applyBorder="1">
      <alignment vertical="center"/>
    </xf>
    <xf numFmtId="0" fontId="4" fillId="0" borderId="15" xfId="0" applyFont="1" applyBorder="1">
      <alignment vertical="center"/>
    </xf>
    <xf numFmtId="0" fontId="6" fillId="3" borderId="18" xfId="0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5" borderId="16" xfId="0" applyFont="1" applyFill="1" applyBorder="1">
      <alignment vertical="center"/>
    </xf>
    <xf numFmtId="0" fontId="4" fillId="5" borderId="1" xfId="0" applyFont="1" applyFill="1" applyBorder="1">
      <alignment vertical="center"/>
    </xf>
    <xf numFmtId="0" fontId="4" fillId="5" borderId="5" xfId="0" applyFont="1" applyFill="1" applyBorder="1">
      <alignment vertical="center"/>
    </xf>
    <xf numFmtId="38" fontId="10" fillId="3" borderId="14" xfId="1" applyFont="1" applyFill="1" applyBorder="1">
      <alignment vertical="center"/>
    </xf>
    <xf numFmtId="38" fontId="10" fillId="3" borderId="13" xfId="1" applyFont="1" applyFill="1" applyBorder="1">
      <alignment vertical="center"/>
    </xf>
    <xf numFmtId="38" fontId="10" fillId="3" borderId="9" xfId="1" applyFont="1" applyFill="1" applyBorder="1">
      <alignment vertical="center"/>
    </xf>
    <xf numFmtId="38" fontId="10" fillId="3" borderId="17" xfId="1" applyFont="1" applyFill="1" applyBorder="1">
      <alignment vertical="center"/>
    </xf>
    <xf numFmtId="38" fontId="10" fillId="3" borderId="2" xfId="1" applyFont="1" applyFill="1" applyBorder="1">
      <alignment vertical="center"/>
    </xf>
    <xf numFmtId="0" fontId="8" fillId="5" borderId="1" xfId="0" applyFont="1" applyFill="1" applyBorder="1">
      <alignment vertical="center"/>
    </xf>
    <xf numFmtId="38" fontId="10" fillId="3" borderId="6" xfId="1" applyFont="1" applyFill="1" applyBorder="1">
      <alignment vertical="center"/>
    </xf>
    <xf numFmtId="38" fontId="10" fillId="3" borderId="7" xfId="1" applyFont="1" applyFill="1" applyBorder="1">
      <alignment vertical="center"/>
    </xf>
    <xf numFmtId="38" fontId="10" fillId="3" borderId="8" xfId="1" applyFont="1" applyFill="1" applyBorder="1">
      <alignment vertical="center"/>
    </xf>
    <xf numFmtId="0" fontId="8" fillId="5" borderId="5" xfId="0" applyFont="1" applyFill="1" applyBorder="1">
      <alignment vertical="center"/>
    </xf>
    <xf numFmtId="0" fontId="5" fillId="0" borderId="0" xfId="0" applyFont="1" applyAlignment="1"/>
    <xf numFmtId="0" fontId="4" fillId="0" borderId="0" xfId="0" applyFont="1" applyAlignment="1"/>
    <xf numFmtId="38" fontId="8" fillId="0" borderId="16" xfId="1" applyFont="1" applyBorder="1">
      <alignment vertical="center"/>
    </xf>
    <xf numFmtId="38" fontId="8" fillId="0" borderId="1" xfId="1" applyFont="1" applyBorder="1">
      <alignment vertical="center"/>
    </xf>
    <xf numFmtId="38" fontId="8" fillId="0" borderId="5" xfId="1" applyFont="1" applyBorder="1">
      <alignment vertical="center"/>
    </xf>
    <xf numFmtId="179" fontId="8" fillId="0" borderId="16" xfId="1" applyNumberFormat="1" applyFont="1" applyBorder="1">
      <alignment vertical="center"/>
    </xf>
    <xf numFmtId="38" fontId="10" fillId="3" borderId="17" xfId="1" applyFont="1" applyFill="1" applyBorder="1" applyAlignment="1">
      <alignment vertical="center" wrapText="1"/>
    </xf>
    <xf numFmtId="0" fontId="9" fillId="5" borderId="16" xfId="0" applyFont="1" applyFill="1" applyBorder="1" applyAlignment="1">
      <alignment vertical="center" wrapText="1"/>
    </xf>
    <xf numFmtId="181" fontId="4" fillId="0" borderId="3" xfId="4" applyNumberFormat="1" applyFont="1" applyBorder="1">
      <alignment vertical="center"/>
    </xf>
    <xf numFmtId="40" fontId="8" fillId="0" borderId="5" xfId="1" applyNumberFormat="1" applyFont="1" applyBorder="1">
      <alignment vertical="center"/>
    </xf>
    <xf numFmtId="38" fontId="10" fillId="3" borderId="7" xfId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38" fontId="10" fillId="3" borderId="12" xfId="1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</cellXfs>
  <cellStyles count="5">
    <cellStyle name="パーセント" xfId="4" builtinId="5"/>
    <cellStyle name="桁区切り" xfId="1" builtinId="6"/>
    <cellStyle name="桁区切り 2" xfId="3" xr:uid="{D1E94E73-4E06-46D4-91A6-66A927AF8370}"/>
    <cellStyle name="標準" xfId="0" builtinId="0"/>
    <cellStyle name="標準 2" xfId="2" xr:uid="{9C8304D8-48D8-410C-B73D-FF8600BF0BA1}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現金預金借入金比率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0694736842105255E-2"/>
          <c:y val="0.11680472222222223"/>
          <c:w val="0.82847587719298244"/>
          <c:h val="0.65413250000000001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現金預金借入金比率!$B$23:$C$23</c:f>
              <c:strCache>
                <c:ptCount val="2"/>
                <c:pt idx="0">
                  <c:v>営業収益</c:v>
                </c:pt>
                <c:pt idx="1">
                  <c:v>億円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現金預金借入金比率!$D$22:$I$22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現金預金借入金比率!$D$23:$I$23</c:f>
              <c:numCache>
                <c:formatCode>#,##0_);[Red]\(#,##0\)</c:formatCode>
                <c:ptCount val="6"/>
                <c:pt idx="0">
                  <c:v>113910.16</c:v>
                </c:pt>
                <c:pt idx="1">
                  <c:v>117821.48</c:v>
                </c:pt>
                <c:pt idx="2">
                  <c:v>118798.42</c:v>
                </c:pt>
                <c:pt idx="3">
                  <c:v>118994.15</c:v>
                </c:pt>
                <c:pt idx="4">
                  <c:v>119439.66</c:v>
                </c:pt>
                <c:pt idx="5">
                  <c:v>121564.47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5-4269-9938-E387DE91D69A}"/>
            </c:ext>
          </c:extLst>
        </c:ser>
        <c:ser>
          <c:idx val="1"/>
          <c:order val="3"/>
          <c:tx>
            <c:strRef>
              <c:f>現金預金借入金比率!$B$25:$C$25</c:f>
              <c:strCache>
                <c:ptCount val="2"/>
                <c:pt idx="0">
                  <c:v>有利子負債</c:v>
                </c:pt>
                <c:pt idx="1">
                  <c:v>億円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現金預金借入金比率!$D$22:$I$22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現金預金借入金比率!$D$25:$I$25</c:f>
              <c:numCache>
                <c:formatCode>#,##0_);[Red]\(#,##0\)</c:formatCode>
                <c:ptCount val="6"/>
                <c:pt idx="0">
                  <c:v>41175.870000000003</c:v>
                </c:pt>
                <c:pt idx="1">
                  <c:v>42126.66</c:v>
                </c:pt>
                <c:pt idx="2">
                  <c:v>44821.18</c:v>
                </c:pt>
                <c:pt idx="3">
                  <c:v>48989.279999999999</c:v>
                </c:pt>
                <c:pt idx="4">
                  <c:v>85380.42</c:v>
                </c:pt>
                <c:pt idx="5">
                  <c:v>83747.47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A5-4269-9938-E387DE91D69A}"/>
            </c:ext>
          </c:extLst>
        </c:ser>
        <c:ser>
          <c:idx val="5"/>
          <c:order val="4"/>
          <c:tx>
            <c:strRef>
              <c:f>現金預金借入金比率!$B$24:$C$24</c:f>
              <c:strCache>
                <c:ptCount val="2"/>
                <c:pt idx="0">
                  <c:v>現金同等物</c:v>
                </c:pt>
                <c:pt idx="1">
                  <c:v>億円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現金預金借入金比率!$D$22:$I$22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現金預金借入金比率!$D$24:$I$24</c:f>
              <c:numCache>
                <c:formatCode>#,##0_);[Red]\(#,##0\)</c:formatCode>
                <c:ptCount val="6"/>
                <c:pt idx="0">
                  <c:v>9252.1299999999992</c:v>
                </c:pt>
                <c:pt idx="1">
                  <c:v>8950.0300000000007</c:v>
                </c:pt>
                <c:pt idx="2">
                  <c:v>9461.34</c:v>
                </c:pt>
                <c:pt idx="3">
                  <c:v>10335.74</c:v>
                </c:pt>
                <c:pt idx="4">
                  <c:v>9357.27</c:v>
                </c:pt>
                <c:pt idx="5">
                  <c:v>8345.64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A5-4269-9938-E387DE91D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126079"/>
        <c:axId val="1173125663"/>
      </c:barChart>
      <c:lineChart>
        <c:grouping val="standard"/>
        <c:varyColors val="0"/>
        <c:ser>
          <c:idx val="2"/>
          <c:order val="0"/>
          <c:tx>
            <c:strRef>
              <c:f>現金預金借入金比率!$B$26:$C$26</c:f>
              <c:strCache>
                <c:ptCount val="2"/>
                <c:pt idx="0">
                  <c:v>現金預金借入金比率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3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現金預金借入金比率!$D$22:$I$22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現金預金借入金比率!$D$26:$I$26</c:f>
              <c:numCache>
                <c:formatCode>#,##0.0;[Red]\-#,##0.0</c:formatCode>
                <c:ptCount val="6"/>
                <c:pt idx="0">
                  <c:v>22.469786309311736</c:v>
                </c:pt>
                <c:pt idx="1">
                  <c:v>21.245524805432002</c:v>
                </c:pt>
                <c:pt idx="2">
                  <c:v>21.109082804156429</c:v>
                </c:pt>
                <c:pt idx="3">
                  <c:v>21.097962656319915</c:v>
                </c:pt>
                <c:pt idx="4">
                  <c:v>10.959503361543549</c:v>
                </c:pt>
                <c:pt idx="5">
                  <c:v>9.9652443232016434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A5-4269-9938-E387DE91D69A}"/>
            </c:ext>
          </c:extLst>
        </c:ser>
        <c:ser>
          <c:idx val="3"/>
          <c:order val="1"/>
          <c:tx>
            <c:strRef>
              <c:f>現金預金借入金比率!$B$27:$C$27</c:f>
              <c:strCache>
                <c:ptCount val="2"/>
                <c:pt idx="0">
                  <c:v>借入金月商倍率</c:v>
                </c:pt>
                <c:pt idx="1">
                  <c:v>倍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4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現金預金借入金比率!$D$22:$I$22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現金預金借入金比率!$D$27:$I$27</c:f>
              <c:numCache>
                <c:formatCode>#,##0.00_);[Red]\(#,##0.00\)</c:formatCode>
                <c:ptCount val="6"/>
                <c:pt idx="0">
                  <c:v>4.3377205334449531</c:v>
                </c:pt>
                <c:pt idx="1">
                  <c:v>4.2905582241879836</c:v>
                </c:pt>
                <c:pt idx="2">
                  <c:v>4.5274521327808905</c:v>
                </c:pt>
                <c:pt idx="3">
                  <c:v>4.9403383275564385</c:v>
                </c:pt>
                <c:pt idx="4">
                  <c:v>8.5780974259303822</c:v>
                </c:pt>
                <c:pt idx="5">
                  <c:v>8.2669684653747932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A5-4269-9938-E387DE91D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6639263"/>
        <c:axId val="2056647999"/>
      </c:lineChart>
      <c:valAx>
        <c:axId val="1173125663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.89878991228070171"/>
              <c:y val="1.481361111111110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173126079"/>
        <c:crosses val="max"/>
        <c:crossBetween val="between"/>
      </c:valAx>
      <c:catAx>
        <c:axId val="1173126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173125663"/>
        <c:crosses val="autoZero"/>
        <c:auto val="1"/>
        <c:lblAlgn val="ctr"/>
        <c:lblOffset val="100"/>
        <c:noMultiLvlLbl val="0"/>
      </c:catAx>
      <c:valAx>
        <c:axId val="2056647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%/</a:t>
                </a:r>
                <a:r>
                  <a:rPr lang="ja-JP" altLang="en-US"/>
                  <a:t>倍）</a:t>
                </a:r>
              </a:p>
            </c:rich>
          </c:tx>
          <c:layout>
            <c:manualLayout>
              <c:xMode val="edge"/>
              <c:yMode val="edge"/>
              <c:x val="1.1140350877192982E-2"/>
              <c:y val="2.84574999999999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;[Red]\-#,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56639263"/>
        <c:crosses val="autoZero"/>
        <c:crossBetween val="between"/>
      </c:valAx>
      <c:catAx>
        <c:axId val="205663926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5664799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59523</xdr:colOff>
      <xdr:row>29</xdr:row>
      <xdr:rowOff>64294</xdr:rowOff>
    </xdr:from>
    <xdr:to>
      <xdr:col>10</xdr:col>
      <xdr:colOff>265361</xdr:colOff>
      <xdr:row>48</xdr:row>
      <xdr:rowOff>44794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6B74F8C-7B41-4930-878C-DEF2E41571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B7C0A-CDAA-4421-8C1E-35BAE275934B}">
  <dimension ref="A1:L59"/>
  <sheetViews>
    <sheetView showGridLines="0" tabSelected="1" zoomScaleNormal="100" workbookViewId="0">
      <selection activeCell="B5" sqref="B5"/>
    </sheetView>
  </sheetViews>
  <sheetFormatPr defaultColWidth="0" defaultRowHeight="15" customHeight="1" zeroHeight="1" x14ac:dyDescent="0.7"/>
  <cols>
    <col min="1" max="1" width="0.8125" style="2" customWidth="1"/>
    <col min="2" max="10" width="9.5625" style="2" customWidth="1"/>
    <col min="11" max="11" width="8.5625" style="2" customWidth="1"/>
    <col min="12" max="12" width="0.8125" style="2" customWidth="1"/>
    <col min="13" max="16384" width="9" style="2" hidden="1"/>
  </cols>
  <sheetData>
    <row r="1" spans="2:11" x14ac:dyDescent="0.45">
      <c r="B1" s="1" t="s">
        <v>3</v>
      </c>
      <c r="C1" s="1"/>
      <c r="D1" s="1"/>
      <c r="E1" s="1"/>
      <c r="F1" s="1"/>
      <c r="G1" s="1"/>
      <c r="H1" s="1"/>
      <c r="I1" s="1"/>
      <c r="J1" s="1"/>
      <c r="K1" s="4"/>
    </row>
    <row r="2" spans="2:11" x14ac:dyDescent="0.45">
      <c r="B2" s="1" t="s">
        <v>19</v>
      </c>
      <c r="C2" s="1"/>
      <c r="D2" s="1"/>
      <c r="E2" s="1"/>
      <c r="F2" s="1"/>
      <c r="G2" s="1"/>
      <c r="H2" s="1"/>
      <c r="I2" s="1"/>
      <c r="J2" s="1"/>
      <c r="K2" s="4"/>
    </row>
    <row r="3" spans="2:11" x14ac:dyDescent="0.45">
      <c r="B3" s="1" t="s">
        <v>20</v>
      </c>
      <c r="C3" s="1"/>
      <c r="D3" s="1"/>
      <c r="E3" s="1"/>
      <c r="F3" s="1"/>
      <c r="G3" s="1"/>
      <c r="H3" s="1"/>
      <c r="I3" s="1"/>
      <c r="J3" s="1"/>
      <c r="K3" s="4"/>
    </row>
    <row r="4" spans="2:11" x14ac:dyDescent="0.45">
      <c r="B4" s="1" t="s">
        <v>0</v>
      </c>
      <c r="C4" s="1"/>
      <c r="D4" s="1"/>
      <c r="E4" s="1"/>
      <c r="F4" s="1"/>
      <c r="G4" s="1"/>
      <c r="H4" s="1"/>
      <c r="I4" s="1"/>
      <c r="J4" s="1"/>
      <c r="K4" s="4"/>
    </row>
    <row r="5" spans="2:11" ht="15" customHeight="1" x14ac:dyDescent="0.7"/>
    <row r="6" spans="2:11" x14ac:dyDescent="0.45">
      <c r="B6" s="3" t="s">
        <v>1</v>
      </c>
      <c r="C6" s="1"/>
      <c r="D6" s="1"/>
      <c r="E6" s="1"/>
      <c r="F6" s="1"/>
      <c r="G6" s="1"/>
      <c r="H6" s="1"/>
      <c r="I6" s="1"/>
      <c r="J6" s="1"/>
      <c r="K6" s="4"/>
    </row>
    <row r="7" spans="2:11" x14ac:dyDescent="0.45">
      <c r="B7" s="27"/>
      <c r="C7" s="28"/>
      <c r="D7" s="28"/>
      <c r="E7" s="28"/>
      <c r="F7" s="28"/>
      <c r="G7" s="28"/>
      <c r="H7" s="28"/>
      <c r="I7" s="28"/>
      <c r="J7" s="28"/>
    </row>
    <row r="8" spans="2:11" ht="15.4" thickBot="1" x14ac:dyDescent="0.75">
      <c r="B8" s="7" t="s">
        <v>17</v>
      </c>
      <c r="C8" s="7"/>
    </row>
    <row r="9" spans="2:11" x14ac:dyDescent="0.7">
      <c r="B9" s="2" t="s">
        <v>5</v>
      </c>
      <c r="C9" s="2" t="s">
        <v>2</v>
      </c>
      <c r="D9" s="9" t="s">
        <v>6</v>
      </c>
      <c r="E9" s="10" t="s">
        <v>7</v>
      </c>
      <c r="F9" s="10" t="s">
        <v>15</v>
      </c>
      <c r="G9" s="10" t="s">
        <v>14</v>
      </c>
      <c r="H9" s="10" t="s">
        <v>13</v>
      </c>
      <c r="I9" s="12" t="s">
        <v>12</v>
      </c>
    </row>
    <row r="10" spans="2:11" x14ac:dyDescent="0.7">
      <c r="B10" s="38" t="s">
        <v>18</v>
      </c>
      <c r="C10" s="6" t="s">
        <v>4</v>
      </c>
      <c r="D10" s="39">
        <v>11391016</v>
      </c>
      <c r="E10" s="17">
        <v>11782148</v>
      </c>
      <c r="F10" s="17">
        <v>11879842</v>
      </c>
      <c r="G10" s="17">
        <v>11899415</v>
      </c>
      <c r="H10" s="17">
        <v>11943966</v>
      </c>
      <c r="I10" s="18">
        <v>12156447</v>
      </c>
    </row>
    <row r="11" spans="2:11" x14ac:dyDescent="0.7">
      <c r="B11" s="38" t="s">
        <v>21</v>
      </c>
      <c r="C11" s="11" t="s">
        <v>4</v>
      </c>
      <c r="D11" s="19">
        <v>925213</v>
      </c>
      <c r="E11" s="20">
        <v>895003</v>
      </c>
      <c r="F11" s="33">
        <v>946134</v>
      </c>
      <c r="G11" s="33">
        <v>1033574</v>
      </c>
      <c r="H11" s="20">
        <v>935727</v>
      </c>
      <c r="I11" s="21">
        <v>834564</v>
      </c>
    </row>
    <row r="12" spans="2:11" x14ac:dyDescent="0.7">
      <c r="B12" s="38" t="s">
        <v>22</v>
      </c>
      <c r="C12" s="11" t="s">
        <v>4</v>
      </c>
      <c r="D12" s="19">
        <f>227207+681904</f>
        <v>909111</v>
      </c>
      <c r="E12" s="20">
        <v>1017744</v>
      </c>
      <c r="F12" s="20">
        <v>1397545</v>
      </c>
      <c r="G12" s="20">
        <v>2054506</v>
      </c>
      <c r="H12" s="20">
        <v>3168613</v>
      </c>
      <c r="I12" s="21">
        <v>1646806</v>
      </c>
    </row>
    <row r="13" spans="2:11" ht="24" x14ac:dyDescent="0.7">
      <c r="B13" s="38" t="s">
        <v>23</v>
      </c>
      <c r="C13" s="11" t="s">
        <v>4</v>
      </c>
      <c r="D13" s="19">
        <v>14430</v>
      </c>
      <c r="E13" s="20"/>
      <c r="F13" s="20"/>
      <c r="G13" s="20">
        <v>154126</v>
      </c>
      <c r="H13" s="33">
        <v>193915</v>
      </c>
      <c r="I13" s="21">
        <v>189495</v>
      </c>
    </row>
    <row r="14" spans="2:11" x14ac:dyDescent="0.7">
      <c r="B14" s="38" t="s">
        <v>25</v>
      </c>
      <c r="C14" s="11" t="s">
        <v>4</v>
      </c>
      <c r="D14" s="19"/>
      <c r="E14" s="20">
        <v>50711</v>
      </c>
      <c r="F14" s="20">
        <v>44305</v>
      </c>
      <c r="G14" s="20">
        <v>16943</v>
      </c>
      <c r="H14" s="33">
        <v>28334</v>
      </c>
      <c r="I14" s="21">
        <v>29566</v>
      </c>
    </row>
    <row r="15" spans="2:11" x14ac:dyDescent="0.7">
      <c r="B15" s="38" t="s">
        <v>24</v>
      </c>
      <c r="C15" s="11" t="s">
        <v>4</v>
      </c>
      <c r="D15" s="19">
        <v>3168478</v>
      </c>
      <c r="E15" s="20">
        <v>2953855</v>
      </c>
      <c r="F15" s="20">
        <v>2865181</v>
      </c>
      <c r="G15" s="20">
        <v>2165778</v>
      </c>
      <c r="H15" s="33">
        <v>4455724</v>
      </c>
      <c r="I15" s="21">
        <v>5717465</v>
      </c>
    </row>
    <row r="16" spans="2:11" ht="24" x14ac:dyDescent="0.7">
      <c r="B16" s="38" t="s">
        <v>26</v>
      </c>
      <c r="C16" s="11" t="s">
        <v>4</v>
      </c>
      <c r="D16" s="19">
        <v>25568</v>
      </c>
      <c r="E16" s="20"/>
      <c r="F16" s="20"/>
      <c r="G16" s="20">
        <v>378346</v>
      </c>
      <c r="H16" s="33">
        <v>553836</v>
      </c>
      <c r="I16" s="21">
        <v>655729</v>
      </c>
    </row>
    <row r="17" spans="2:11" ht="15.4" thickBot="1" x14ac:dyDescent="0.75">
      <c r="B17" s="40" t="s">
        <v>27</v>
      </c>
      <c r="C17" s="8" t="s">
        <v>4</v>
      </c>
      <c r="D17" s="23"/>
      <c r="E17" s="24">
        <v>190356</v>
      </c>
      <c r="F17" s="37">
        <v>175087</v>
      </c>
      <c r="G17" s="24">
        <v>129229</v>
      </c>
      <c r="H17" s="24">
        <v>137620</v>
      </c>
      <c r="I17" s="25">
        <v>135686</v>
      </c>
    </row>
    <row r="18" spans="2:11" x14ac:dyDescent="0.7">
      <c r="D18" s="2" t="s">
        <v>16</v>
      </c>
    </row>
    <row r="19" spans="2:11" x14ac:dyDescent="0.7"/>
    <row r="20" spans="2:11" x14ac:dyDescent="0.7">
      <c r="B20" s="5" t="s">
        <v>30</v>
      </c>
      <c r="C20" s="4"/>
      <c r="D20" s="4"/>
      <c r="E20" s="4"/>
      <c r="F20" s="4"/>
      <c r="G20" s="4"/>
      <c r="H20" s="4"/>
      <c r="I20" s="4"/>
      <c r="J20" s="4"/>
      <c r="K20" s="4"/>
    </row>
    <row r="21" spans="2:11" x14ac:dyDescent="0.7">
      <c r="D21" s="7"/>
      <c r="E21" s="35"/>
      <c r="F21" s="35"/>
      <c r="G21" s="35"/>
      <c r="H21" s="35"/>
      <c r="I21" s="35"/>
    </row>
    <row r="22" spans="2:11" x14ac:dyDescent="0.7">
      <c r="B22" s="7"/>
      <c r="C22" s="7"/>
      <c r="D22" s="13" t="str">
        <f t="shared" ref="D22:I22" si="0">D9</f>
        <v>FY16</v>
      </c>
      <c r="E22" s="13" t="str">
        <f t="shared" si="0"/>
        <v>FY17</v>
      </c>
      <c r="F22" s="13" t="str">
        <f t="shared" si="0"/>
        <v>FY18</v>
      </c>
      <c r="G22" s="13" t="str">
        <f t="shared" si="0"/>
        <v>FY19</v>
      </c>
      <c r="H22" s="13" t="str">
        <f t="shared" si="0"/>
        <v>FY20</v>
      </c>
      <c r="I22" s="13" t="str">
        <f t="shared" si="0"/>
        <v>FY21</v>
      </c>
    </row>
    <row r="23" spans="2:11" x14ac:dyDescent="0.7">
      <c r="B23" s="14" t="str">
        <f>B10</f>
        <v>営業収益</v>
      </c>
      <c r="C23" s="14" t="s">
        <v>10</v>
      </c>
      <c r="D23" s="29">
        <f>D10/100</f>
        <v>113910.16</v>
      </c>
      <c r="E23" s="29">
        <f t="shared" ref="E23:H23" si="1">E10/100</f>
        <v>117821.48</v>
      </c>
      <c r="F23" s="29">
        <f t="shared" si="1"/>
        <v>118798.42</v>
      </c>
      <c r="G23" s="29">
        <f t="shared" si="1"/>
        <v>118994.15</v>
      </c>
      <c r="H23" s="29">
        <f t="shared" si="1"/>
        <v>119439.66</v>
      </c>
      <c r="I23" s="29">
        <f>I10/100</f>
        <v>121564.47</v>
      </c>
    </row>
    <row r="24" spans="2:11" x14ac:dyDescent="0.7">
      <c r="B24" s="22" t="str">
        <f>B11</f>
        <v>現金同等物</v>
      </c>
      <c r="C24" s="15" t="s">
        <v>10</v>
      </c>
      <c r="D24" s="30">
        <f>D11/100</f>
        <v>9252.1299999999992</v>
      </c>
      <c r="E24" s="30">
        <f t="shared" ref="E24:H24" si="2">E11/100</f>
        <v>8950.0300000000007</v>
      </c>
      <c r="F24" s="30">
        <f t="shared" si="2"/>
        <v>9461.34</v>
      </c>
      <c r="G24" s="30">
        <f t="shared" si="2"/>
        <v>10335.74</v>
      </c>
      <c r="H24" s="30">
        <f t="shared" si="2"/>
        <v>9357.27</v>
      </c>
      <c r="I24" s="30">
        <f>I11/100</f>
        <v>8345.64</v>
      </c>
    </row>
    <row r="25" spans="2:11" x14ac:dyDescent="0.7">
      <c r="B25" s="26" t="s">
        <v>11</v>
      </c>
      <c r="C25" s="16" t="s">
        <v>10</v>
      </c>
      <c r="D25" s="31">
        <f>SUM(D12:D17)/100</f>
        <v>41175.870000000003</v>
      </c>
      <c r="E25" s="31">
        <f>SUM(E12:E17)/100</f>
        <v>42126.66</v>
      </c>
      <c r="F25" s="31">
        <f t="shared" ref="F25:I25" si="3">SUM(F12:F17)/100</f>
        <v>44821.18</v>
      </c>
      <c r="G25" s="31">
        <f t="shared" si="3"/>
        <v>48989.279999999999</v>
      </c>
      <c r="H25" s="31">
        <f t="shared" si="3"/>
        <v>85380.42</v>
      </c>
      <c r="I25" s="31">
        <f t="shared" si="3"/>
        <v>83747.47</v>
      </c>
    </row>
    <row r="26" spans="2:11" ht="24" x14ac:dyDescent="0.7">
      <c r="B26" s="34" t="s">
        <v>19</v>
      </c>
      <c r="C26" s="14" t="s">
        <v>9</v>
      </c>
      <c r="D26" s="32">
        <f>D24/D25*100</f>
        <v>22.469786309311736</v>
      </c>
      <c r="E26" s="32">
        <f t="shared" ref="E26:I26" si="4">E24/E25*100</f>
        <v>21.245524805432002</v>
      </c>
      <c r="F26" s="32">
        <f t="shared" si="4"/>
        <v>21.109082804156429</v>
      </c>
      <c r="G26" s="32">
        <f t="shared" si="4"/>
        <v>21.097962656319915</v>
      </c>
      <c r="H26" s="32">
        <f t="shared" si="4"/>
        <v>10.959503361543549</v>
      </c>
      <c r="I26" s="32">
        <f t="shared" si="4"/>
        <v>9.9652443232016434</v>
      </c>
    </row>
    <row r="27" spans="2:11" ht="24" x14ac:dyDescent="0.7">
      <c r="B27" s="41" t="s">
        <v>28</v>
      </c>
      <c r="C27" s="16" t="s">
        <v>8</v>
      </c>
      <c r="D27" s="36">
        <f>D25/(D23/12)</f>
        <v>4.3377205334449531</v>
      </c>
      <c r="E27" s="36">
        <f t="shared" ref="E27:I27" si="5">E25/(E23/12)</f>
        <v>4.2905582241879836</v>
      </c>
      <c r="F27" s="36">
        <f t="shared" si="5"/>
        <v>4.5274521327808905</v>
      </c>
      <c r="G27" s="36">
        <f t="shared" si="5"/>
        <v>4.9403383275564385</v>
      </c>
      <c r="H27" s="36">
        <f t="shared" si="5"/>
        <v>8.5780974259303822</v>
      </c>
      <c r="I27" s="36">
        <f t="shared" si="5"/>
        <v>8.2669684653747932</v>
      </c>
    </row>
    <row r="28" spans="2:11" x14ac:dyDescent="0.7"/>
    <row r="29" spans="2:11" x14ac:dyDescent="0.7">
      <c r="B29" s="5" t="s">
        <v>29</v>
      </c>
      <c r="C29" s="4"/>
      <c r="D29" s="4"/>
      <c r="E29" s="4"/>
      <c r="F29" s="4"/>
      <c r="G29" s="4"/>
      <c r="H29" s="4"/>
      <c r="I29" s="4"/>
      <c r="J29" s="4"/>
      <c r="K29" s="4"/>
    </row>
    <row r="30" spans="2:11" ht="15" customHeight="1" x14ac:dyDescent="0.7"/>
    <row r="31" spans="2:11" ht="15" customHeight="1" x14ac:dyDescent="0.7"/>
    <row r="32" spans="2:11" ht="15" customHeight="1" x14ac:dyDescent="0.7"/>
    <row r="33" s="2" customFormat="1" ht="15" customHeight="1" x14ac:dyDescent="0.7"/>
    <row r="34" s="2" customFormat="1" ht="15" customHeight="1" x14ac:dyDescent="0.7"/>
    <row r="35" s="2" customFormat="1" ht="15" customHeight="1" x14ac:dyDescent="0.7"/>
    <row r="36" s="2" customFormat="1" ht="15" customHeight="1" x14ac:dyDescent="0.7"/>
    <row r="37" s="2" customFormat="1" ht="15" customHeight="1" x14ac:dyDescent="0.7"/>
    <row r="38" s="2" customFormat="1" ht="15" customHeight="1" x14ac:dyDescent="0.7"/>
    <row r="39" s="2" customFormat="1" ht="15" customHeight="1" x14ac:dyDescent="0.7"/>
    <row r="40" s="2" customFormat="1" ht="15" customHeight="1" x14ac:dyDescent="0.7"/>
    <row r="41" s="2" customFormat="1" ht="15" customHeight="1" x14ac:dyDescent="0.7"/>
    <row r="42" s="2" customFormat="1" ht="15" customHeight="1" x14ac:dyDescent="0.7"/>
    <row r="43" s="2" customFormat="1" ht="15" customHeight="1" x14ac:dyDescent="0.7"/>
    <row r="44" s="2" customFormat="1" ht="15" customHeight="1" x14ac:dyDescent="0.7"/>
    <row r="45" s="2" customFormat="1" ht="15" customHeight="1" x14ac:dyDescent="0.7"/>
    <row r="46" s="2" customFormat="1" ht="15" customHeight="1" x14ac:dyDescent="0.7"/>
    <row r="47" s="2" customFormat="1" ht="15" customHeight="1" x14ac:dyDescent="0.7"/>
    <row r="48" s="2" customFormat="1" ht="15" customHeight="1" x14ac:dyDescent="0.7"/>
    <row r="49" s="2" customFormat="1" ht="15" customHeight="1" x14ac:dyDescent="0.7"/>
    <row r="50" s="2" customFormat="1" ht="15" hidden="1" customHeight="1" x14ac:dyDescent="0.7"/>
    <row r="51" s="2" customFormat="1" ht="15" hidden="1" customHeight="1" x14ac:dyDescent="0.7"/>
    <row r="52" s="2" customFormat="1" ht="15" hidden="1" customHeight="1" x14ac:dyDescent="0.7"/>
    <row r="53" s="2" customFormat="1" ht="15" hidden="1" customHeight="1" x14ac:dyDescent="0.7"/>
    <row r="54" s="2" customFormat="1" ht="15" hidden="1" customHeight="1" x14ac:dyDescent="0.7"/>
    <row r="55" s="2" customFormat="1" ht="15" hidden="1" customHeight="1" x14ac:dyDescent="0.7"/>
    <row r="56" s="2" customFormat="1" ht="15" hidden="1" customHeight="1" x14ac:dyDescent="0.7"/>
    <row r="57" s="2" customFormat="1" ht="15" hidden="1" customHeight="1" x14ac:dyDescent="0.7"/>
    <row r="58" s="2" customFormat="1" ht="15" hidden="1" customHeight="1" x14ac:dyDescent="0.7"/>
    <row r="59" s="2" customFormat="1" ht="15" hidden="1" customHeight="1" x14ac:dyDescent="0.7"/>
  </sheetData>
  <phoneticPr fontId="2"/>
  <pageMargins left="0.7" right="0.7" top="0.75" bottom="0.75" header="0.3" footer="0.3"/>
  <pageSetup paperSize="9" orientation="portrait" r:id="rId1"/>
  <ignoredErrors>
    <ignoredError sqref="E25:I25" formulaRange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FAC56E37-50BE-4950-B035-4F11A10D7A66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現金預金借入金比率!D15:I15</xm:f>
              <xm:sqref>J15</xm:sqref>
            </x14:sparkline>
          </x14:sparklines>
        </x14:sparklineGroup>
        <x14:sparklineGroup displayEmptyCellsAs="gap" high="1" low="1" xr2:uid="{42269D58-8173-45F4-9B42-FBFD69B1D680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現金預金借入金比率!D13:I13</xm:f>
              <xm:sqref>J13</xm:sqref>
            </x14:sparkline>
          </x14:sparklines>
        </x14:sparklineGroup>
        <x14:sparklineGroup displayEmptyCellsAs="gap" high="1" low="1" xr2:uid="{367B7A0A-5695-4428-861A-C35E069B17E7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現金預金借入金比率!D14:I14</xm:f>
              <xm:sqref>J14</xm:sqref>
            </x14:sparkline>
          </x14:sparklines>
        </x14:sparklineGroup>
        <x14:sparklineGroup displayEmptyCellsAs="gap" high="1" low="1" xr2:uid="{A8F73A3E-28F6-4676-8270-862C0D64906B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現金預金借入金比率!D24:I24</xm:f>
              <xm:sqref>J24</xm:sqref>
            </x14:sparkline>
          </x14:sparklines>
        </x14:sparklineGroup>
        <x14:sparklineGroup displayEmptyCellsAs="gap" high="1" low="1" xr2:uid="{ABE15E73-13B1-4896-B830-D62B1C8C1151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現金預金借入金比率!D25:I25</xm:f>
              <xm:sqref>J25</xm:sqref>
            </x14:sparkline>
          </x14:sparklines>
        </x14:sparklineGroup>
        <x14:sparklineGroup displayEmptyCellsAs="gap" high="1" low="1" xr2:uid="{F870F5BA-C9EB-4218-9130-620D70DF43B7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現金預金借入金比率!D16:I16</xm:f>
              <xm:sqref>J16</xm:sqref>
            </x14:sparkline>
          </x14:sparklines>
        </x14:sparklineGroup>
        <x14:sparklineGroup displayEmptyCellsAs="gap" high="1" low="1" xr2:uid="{7B076E5A-250E-4719-A4B6-7708810B9BA6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現金預金借入金比率!D10:I10</xm:f>
              <xm:sqref>J10</xm:sqref>
            </x14:sparkline>
          </x14:sparklines>
        </x14:sparklineGroup>
        <x14:sparklineGroup displayEmptyCellsAs="gap" high="1" low="1" xr2:uid="{EBD645AD-84CA-46D5-BD45-9CFBF7DBDE96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現金預金借入金比率!D23:I23</xm:f>
              <xm:sqref>J23</xm:sqref>
            </x14:sparkline>
          </x14:sparklines>
        </x14:sparklineGroup>
        <x14:sparklineGroup displayEmptyCellsAs="gap" high="1" low="1" xr2:uid="{619F56E7-CC2A-4139-98C0-71C3799A5AB7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現金預金借入金比率!D27:I27</xm:f>
              <xm:sqref>J27</xm:sqref>
            </x14:sparkline>
          </x14:sparklines>
        </x14:sparklineGroup>
        <x14:sparklineGroup displayEmptyCellsAs="gap" high="1" low="1" xr2:uid="{CE1A55B7-70A7-482A-86C3-7AF00F51751F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現金預金借入金比率!D26:I26</xm:f>
              <xm:sqref>J26</xm:sqref>
            </x14:sparkline>
          </x14:sparklines>
        </x14:sparklineGroup>
        <x14:sparklineGroup displayEmptyCellsAs="gap" high="1" low="1" xr2:uid="{785EDA42-8AAA-465C-ACE5-B3E6BC7B5A1B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現金預金借入金比率!D11:I11</xm:f>
              <xm:sqref>J11</xm:sqref>
            </x14:sparkline>
            <x14:sparkline>
              <xm:f>現金預金借入金比率!D12:I12</xm:f>
              <xm:sqref>J12</xm:sqref>
            </x14:sparkline>
          </x14:sparklines>
        </x14:sparklineGroup>
        <x14:sparklineGroup displayEmptyCellsAs="gap" high="1" low="1" xr2:uid="{DC8B0D69-2783-4B41-863F-EEA70C9BB69A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現金預金借入金比率!D17:I17</xm:f>
              <xm:sqref>J17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現金預金借入金比率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2022-11-18T11:09:08Z</dcterms:modified>
</cp:coreProperties>
</file>