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1" documentId="8_{74C9E044-EAB5-4B10-A398-98E6B7756BD0}" xr6:coauthVersionLast="47" xr6:coauthVersionMax="47" xr10:uidLastSave="{8BBC7B87-ED5F-4E69-9BD3-17209EFA73EA}"/>
  <bookViews>
    <workbookView xWindow="-98" yWindow="-98" windowWidth="20715" windowHeight="13155" xr2:uid="{F0365B5C-8FC7-4E81-8465-7077C0B2E864}"/>
  </bookViews>
  <sheets>
    <sheet name="オペレーティングマージン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E26" i="3"/>
  <c r="F26" i="3"/>
  <c r="G26" i="3"/>
  <c r="H26" i="3"/>
  <c r="C26" i="3"/>
  <c r="D19" i="3"/>
  <c r="E19" i="3"/>
  <c r="F19" i="3"/>
  <c r="G19" i="3"/>
  <c r="H19" i="3"/>
  <c r="D20" i="3"/>
  <c r="E20" i="3"/>
  <c r="E24" i="3" s="1"/>
  <c r="F20" i="3"/>
  <c r="F24" i="3" s="1"/>
  <c r="G20" i="3"/>
  <c r="H20" i="3"/>
  <c r="H24" i="3" s="1"/>
  <c r="D21" i="3"/>
  <c r="E21" i="3"/>
  <c r="F21" i="3"/>
  <c r="G21" i="3"/>
  <c r="H21" i="3"/>
  <c r="D22" i="3"/>
  <c r="D24" i="3" s="1"/>
  <c r="E22" i="3"/>
  <c r="E23" i="3" s="1"/>
  <c r="F22" i="3"/>
  <c r="F25" i="3" s="1"/>
  <c r="G22" i="3"/>
  <c r="H22" i="3"/>
  <c r="H23" i="3" s="1"/>
  <c r="G23" i="3"/>
  <c r="G24" i="3"/>
  <c r="E25" i="3"/>
  <c r="C22" i="3"/>
  <c r="C25" i="3" s="1"/>
  <c r="C21" i="3"/>
  <c r="C20" i="3"/>
  <c r="C19" i="3"/>
  <c r="A22" i="3"/>
  <c r="A21" i="3"/>
  <c r="A20" i="3"/>
  <c r="A19" i="3"/>
  <c r="H18" i="3"/>
  <c r="G18" i="3"/>
  <c r="F18" i="3"/>
  <c r="E18" i="3"/>
  <c r="D18" i="3"/>
  <c r="C18" i="3"/>
  <c r="F23" i="3" l="1"/>
  <c r="C23" i="3"/>
  <c r="C24" i="3"/>
  <c r="G25" i="3"/>
  <c r="D25" i="3"/>
  <c r="D23" i="3"/>
  <c r="H25" i="3"/>
</calcChain>
</file>

<file path=xl/sharedStrings.xml><?xml version="1.0" encoding="utf-8"?>
<sst xmlns="http://schemas.openxmlformats.org/spreadsheetml/2006/main" count="40" uniqueCount="33">
  <si>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</si>
  <si>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</si>
  <si>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</si>
  <si>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</si>
  <si>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</si>
  <si>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</si>
  <si>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</si>
  <si>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</si>
  <si>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</si>
  <si>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</si>
  <si>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</si>
  <si>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</si>
  <si>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</si>
  <si>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売上高</t>
    <rPh sb="0" eb="3">
      <t>ウリアゲダカ</t>
    </rPh>
    <phoneticPr fontId="5"/>
  </si>
  <si>
    <t>億円</t>
    <rPh sb="0" eb="2">
      <t>オクエン</t>
    </rPh>
    <phoneticPr fontId="5"/>
  </si>
  <si>
    <t>％</t>
    <phoneticPr fontId="5"/>
  </si>
  <si>
    <t>オペレーティングマージン</t>
    <phoneticPr fontId="5"/>
  </si>
  <si>
    <t>サンプル_電通グループ</t>
    <rPh sb="5" eb="7">
      <t>デンツウ</t>
    </rPh>
    <phoneticPr fontId="4"/>
  </si>
  <si>
    <t>収益</t>
    <rPh sb="0" eb="2">
      <t>シュウエキ</t>
    </rPh>
    <phoneticPr fontId="5"/>
  </si>
  <si>
    <t>売上総利益</t>
    <rPh sb="0" eb="5">
      <t>ウリアゲソウリエキ</t>
    </rPh>
    <phoneticPr fontId="5"/>
  </si>
  <si>
    <t>調整後営業利益</t>
    <rPh sb="0" eb="5">
      <t>チョウセイゴエイギョウ</t>
    </rPh>
    <rPh sb="5" eb="7">
      <t>リエキ</t>
    </rPh>
    <phoneticPr fontId="5"/>
  </si>
  <si>
    <t>※FY16=2016年度＝2016年12月期</t>
    <rPh sb="17" eb="18">
      <t>ネン</t>
    </rPh>
    <rPh sb="20" eb="22">
      <t>ガツキ</t>
    </rPh>
    <phoneticPr fontId="5"/>
  </si>
  <si>
    <t>オペレーティングマージンの計算</t>
    <rPh sb="13" eb="15">
      <t>ケイサン</t>
    </rPh>
    <phoneticPr fontId="5"/>
  </si>
  <si>
    <t>ROS</t>
    <phoneticPr fontId="2"/>
  </si>
  <si>
    <t>OM</t>
    <phoneticPr fontId="5"/>
  </si>
  <si>
    <t>ROR</t>
    <phoneticPr fontId="2"/>
  </si>
  <si>
    <t>ROS:売上高調整後営業利益率</t>
    <rPh sb="4" eb="15">
      <t>ウリアゲダカチョウセイゴエイギョウリエキリツ</t>
    </rPh>
    <phoneticPr fontId="2"/>
  </si>
  <si>
    <t>ROR:収益調整後営業利益率</t>
    <rPh sb="4" eb="6">
      <t>シュウエキ</t>
    </rPh>
    <rPh sb="6" eb="14">
      <t>チョウセイゴエイギョウリエキリツ</t>
    </rPh>
    <phoneticPr fontId="2"/>
  </si>
  <si>
    <t>OM:オペレーティングマージン</t>
    <phoneticPr fontId="2"/>
  </si>
  <si>
    <t>%</t>
    <phoneticPr fontId="5"/>
  </si>
  <si>
    <t>ポイント</t>
    <phoneticPr fontId="2"/>
  </si>
  <si>
    <t>ROR-OM差</t>
    <rPh sb="6" eb="7">
      <t>サ</t>
    </rPh>
    <phoneticPr fontId="2"/>
  </si>
  <si>
    <t>オペレーティングマージンの推移</t>
    <rPh sb="13" eb="15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</si>
</sst>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9" fillId="5" borderId="14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7" fillId="5" borderId="14" xfId="0" applyFont="1" applyFill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0" fontId="10" fillId="0" borderId="13" xfId="0" applyFont="1" applyBorder="1" applyAlignment="1">
      <alignment vertical="center" wrapText="1"/>
    </xf>
    <xf numFmtId="176" fontId="9" fillId="0" borderId="0" xfId="1" applyNumberFormat="1" applyFont="1" applyBorder="1">
      <alignment vertical="center"/>
    </xf>
    <xf numFmtId="0" fontId="3" fillId="0" borderId="0" xfId="0" applyFont="1" applyFill="1" applyBorder="1">
      <alignment vertical="center"/>
    </xf>
    <xf numFmtId="38" fontId="9" fillId="0" borderId="13" xfId="1" applyFont="1" applyBorder="1">
      <alignment vertical="center"/>
    </xf>
    <xf numFmtId="176" fontId="9" fillId="0" borderId="14" xfId="1" applyNumberFormat="1" applyFont="1" applyBorder="1">
      <alignment vertical="center"/>
    </xf>
    <xf numFmtId="0" fontId="7" fillId="5" borderId="13" xfId="0" applyFont="1" applyFill="1" applyBorder="1">
      <alignment vertical="center"/>
    </xf>
    <xf numFmtId="0" fontId="3" fillId="5" borderId="15" xfId="0" applyFont="1" applyFill="1" applyBorder="1">
      <alignment vertical="center"/>
    </xf>
    <xf numFmtId="176" fontId="9" fillId="0" borderId="15" xfId="1" applyNumberFormat="1" applyFont="1" applyBorder="1">
      <alignment vertical="center"/>
    </xf>
    <xf numFmtId="38" fontId="11" fillId="3" borderId="7" xfId="1" applyFont="1" applyFill="1" applyBorder="1">
      <alignment vertical="center"/>
    </xf>
    <xf numFmtId="38" fontId="11" fillId="3" borderId="8" xfId="1" applyFont="1" applyFill="1" applyBorder="1">
      <alignment vertical="center"/>
    </xf>
    <xf numFmtId="38" fontId="11" fillId="3" borderId="8" xfId="1" applyFont="1" applyFill="1" applyBorder="1" applyAlignment="1">
      <alignment vertical="center" wrapText="1"/>
    </xf>
    <xf numFmtId="38" fontId="11" fillId="3" borderId="2" xfId="1" applyFont="1" applyFill="1" applyBorder="1">
      <alignment vertical="center"/>
    </xf>
    <xf numFmtId="38" fontId="11" fillId="3" borderId="9" xfId="1" applyFont="1" applyFill="1" applyBorder="1">
      <alignment vertical="center"/>
    </xf>
    <xf numFmtId="38" fontId="11" fillId="3" borderId="10" xfId="1" applyFont="1" applyFill="1" applyBorder="1" applyAlignment="1">
      <alignment vertical="center" wrapText="1"/>
    </xf>
    <xf numFmtId="38" fontId="11" fillId="3" borderId="10" xfId="1" applyFont="1" applyFill="1" applyBorder="1">
      <alignment vertical="center"/>
    </xf>
    <xf numFmtId="38" fontId="11" fillId="3" borderId="1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/>
              <a:t>オペレーティングマージンの推移</a:t>
            </a:r>
            <a:endParaRPr lang="ja-JP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428362573099416E-2"/>
          <c:y val="0.15555722222222224"/>
          <c:w val="0.8067833333333333"/>
          <c:h val="0.65368361111111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オペレーティングマージン!$A$19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オペレーティングマージン!$C$18:$H$18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オペレーティングマージン!$C$19:$H$19</c:f>
              <c:numCache>
                <c:formatCode>#,##0_);[Red]\(#,##0\)</c:formatCode>
                <c:ptCount val="6"/>
                <c:pt idx="0">
                  <c:v>49249.33</c:v>
                </c:pt>
                <c:pt idx="1">
                  <c:v>51873</c:v>
                </c:pt>
                <c:pt idx="2">
                  <c:v>53572.78</c:v>
                </c:pt>
                <c:pt idx="3">
                  <c:v>51468.02</c:v>
                </c:pt>
                <c:pt idx="4">
                  <c:v>44982.16</c:v>
                </c:pt>
                <c:pt idx="5">
                  <c:v>52564.92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B-4EFC-B40D-9C17DD551232}"/>
            </c:ext>
          </c:extLst>
        </c:ser>
        <c:ser>
          <c:idx val="1"/>
          <c:order val="1"/>
          <c:tx>
            <c:strRef>
              <c:f>オペレーティングマージン!$A$20</c:f>
              <c:strCache>
                <c:ptCount val="1"/>
                <c:pt idx="0">
                  <c:v>収益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オペレーティングマージン!$C$18:$H$18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オペレーティングマージン!$C$20:$H$20</c:f>
              <c:numCache>
                <c:formatCode>#,##0_);[Red]\(#,##0\)</c:formatCode>
                <c:ptCount val="6"/>
                <c:pt idx="0">
                  <c:v>8383.59</c:v>
                </c:pt>
                <c:pt idx="1">
                  <c:v>9288.41</c:v>
                </c:pt>
                <c:pt idx="2">
                  <c:v>10185.120000000001</c:v>
                </c:pt>
                <c:pt idx="3">
                  <c:v>10478.81</c:v>
                </c:pt>
                <c:pt idx="4">
                  <c:v>9392.43</c:v>
                </c:pt>
                <c:pt idx="5">
                  <c:v>10855.92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B-4EFC-B40D-9C17DD551232}"/>
            </c:ext>
          </c:extLst>
        </c:ser>
        <c:ser>
          <c:idx val="2"/>
          <c:order val="2"/>
          <c:tx>
            <c:strRef>
              <c:f>オペレーティングマージン!$A$21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オペレーティングマージン!$C$18:$H$18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オペレーティングマージン!$C$21:$H$21</c:f>
              <c:numCache>
                <c:formatCode>#,##0_);[Red]\(#,##0\)</c:formatCode>
                <c:ptCount val="6"/>
                <c:pt idx="0">
                  <c:v>7890.43</c:v>
                </c:pt>
                <c:pt idx="1">
                  <c:v>8776.2199999999993</c:v>
                </c:pt>
                <c:pt idx="2">
                  <c:v>9326.7999999999993</c:v>
                </c:pt>
                <c:pt idx="3">
                  <c:v>9393.85</c:v>
                </c:pt>
                <c:pt idx="4">
                  <c:v>8350.42</c:v>
                </c:pt>
                <c:pt idx="5">
                  <c:v>9765.77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B-4EFC-B40D-9C17DD551232}"/>
            </c:ext>
          </c:extLst>
        </c:ser>
        <c:ser>
          <c:idx val="3"/>
          <c:order val="3"/>
          <c:tx>
            <c:strRef>
              <c:f>オペレーティングマージン!$A$22</c:f>
              <c:strCache>
                <c:ptCount val="1"/>
                <c:pt idx="0">
                  <c:v>調整後営業利益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オペレーティングマージン!$C$18:$H$18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オペレーティングマージン!$C$22:$H$22</c:f>
              <c:numCache>
                <c:formatCode>#,##0_);[Red]\(#,##0\)</c:formatCode>
                <c:ptCount val="6"/>
                <c:pt idx="0">
                  <c:v>1665.65</c:v>
                </c:pt>
                <c:pt idx="1">
                  <c:v>1639.46</c:v>
                </c:pt>
                <c:pt idx="2">
                  <c:v>1532.29</c:v>
                </c:pt>
                <c:pt idx="3">
                  <c:v>1407.51</c:v>
                </c:pt>
                <c:pt idx="4">
                  <c:v>1239.79</c:v>
                </c:pt>
                <c:pt idx="5">
                  <c:v>1790.28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B-4EFC-B40D-9C17DD55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26294160"/>
        <c:axId val="1526299568"/>
      </c:barChart>
      <c:lineChart>
        <c:grouping val="standard"/>
        <c:varyColors val="0"/>
        <c:ser>
          <c:idx val="4"/>
          <c:order val="4"/>
          <c:tx>
            <c:strRef>
              <c:f>オペレーティングマージン!$A$23</c:f>
              <c:strCache>
                <c:ptCount val="1"/>
                <c:pt idx="0">
                  <c:v>ROS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オペレーティングマージン!$C$18:$H$18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オペレーティングマージン!$C$23:$H$23</c:f>
              <c:numCache>
                <c:formatCode>#,##0.0;[Red]\-#,##0.0</c:formatCode>
                <c:ptCount val="6"/>
                <c:pt idx="0">
                  <c:v>3.3820764668270615</c:v>
                </c:pt>
                <c:pt idx="1">
                  <c:v>3.1605266709077942</c:v>
                </c:pt>
                <c:pt idx="2">
                  <c:v>2.8602025132912647</c:v>
                </c:pt>
                <c:pt idx="3">
                  <c:v>2.7347273122222306</c:v>
                </c:pt>
                <c:pt idx="4">
                  <c:v>2.7561815617569274</c:v>
                </c:pt>
                <c:pt idx="5">
                  <c:v>3.4058455715332587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2B-4EFC-B40D-9C17DD551232}"/>
            </c:ext>
          </c:extLst>
        </c:ser>
        <c:ser>
          <c:idx val="5"/>
          <c:order val="5"/>
          <c:tx>
            <c:strRef>
              <c:f>オペレーティングマージン!$A$24</c:f>
              <c:strCache>
                <c:ptCount val="1"/>
                <c:pt idx="0">
                  <c:v>ROR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オペレーティングマージン!$C$18:$H$18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オペレーティングマージン!$C$24:$H$24</c:f>
              <c:numCache>
                <c:formatCode>#,##0.0;[Red]\-#,##0.0</c:formatCode>
                <c:ptCount val="6"/>
                <c:pt idx="0">
                  <c:v>19.8679801850997</c:v>
                </c:pt>
                <c:pt idx="1">
                  <c:v>17.650598972267588</c:v>
                </c:pt>
                <c:pt idx="2">
                  <c:v>15.044398102329669</c:v>
                </c:pt>
                <c:pt idx="3">
                  <c:v>13.43196412569748</c:v>
                </c:pt>
                <c:pt idx="4">
                  <c:v>13.199885439657255</c:v>
                </c:pt>
                <c:pt idx="5">
                  <c:v>16.491278491366923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2B-4EFC-B40D-9C17DD551232}"/>
            </c:ext>
          </c:extLst>
        </c:ser>
        <c:ser>
          <c:idx val="6"/>
          <c:order val="6"/>
          <c:tx>
            <c:strRef>
              <c:f>オペレーティングマージン!$A$25</c:f>
              <c:strCache>
                <c:ptCount val="1"/>
                <c:pt idx="0">
                  <c:v>OM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オペレーティングマージン!$C$18:$H$18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オペレーティングマージン!$C$25:$H$25</c:f>
              <c:numCache>
                <c:formatCode>#,##0.0;[Red]\-#,##0.0</c:formatCode>
                <c:ptCount val="6"/>
                <c:pt idx="0">
                  <c:v>21.109749405292234</c:v>
                </c:pt>
                <c:pt idx="1">
                  <c:v>18.68070763950767</c:v>
                </c:pt>
                <c:pt idx="2">
                  <c:v>16.428893082300469</c:v>
                </c:pt>
                <c:pt idx="3">
                  <c:v>14.983313550887015</c:v>
                </c:pt>
                <c:pt idx="4">
                  <c:v>14.847037634035173</c:v>
                </c:pt>
                <c:pt idx="5">
                  <c:v>18.332195003568586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2B-4EFC-B40D-9C17DD55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093936"/>
        <c:axId val="1415075632"/>
      </c:lineChart>
      <c:catAx>
        <c:axId val="14150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15075632"/>
        <c:crosses val="autoZero"/>
        <c:auto val="1"/>
        <c:lblAlgn val="ctr"/>
        <c:lblOffset val="100"/>
        <c:noMultiLvlLbl val="0"/>
      </c:catAx>
      <c:valAx>
        <c:axId val="141507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7134502923976609E-3"/>
              <c:y val="5.3491666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15093936"/>
        <c:crosses val="autoZero"/>
        <c:crossBetween val="between"/>
      </c:valAx>
      <c:valAx>
        <c:axId val="152629956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126096491228068"/>
              <c:y val="3.9380555555555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26294160"/>
        <c:crosses val="max"/>
        <c:crossBetween val="between"/>
      </c:valAx>
      <c:catAx>
        <c:axId val="152629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629956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047222222222221E-2"/>
          <c:y val="0.89419944444444444"/>
          <c:w val="0.95476520467836257"/>
          <c:h val="7.7578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31</xdr:row>
      <xdr:rowOff>76199</xdr:rowOff>
    </xdr:from>
    <xdr:to>
      <xdr:col>8</xdr:col>
      <xdr:colOff>305849</xdr:colOff>
      <xdr:row>50</xdr:row>
      <xdr:rowOff>56699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A3351B0-748B-F986-9DB9-D74C94A72E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72EA-1D7E-4C34-A24D-C4EFFE1605E2}">
  <dimension ref="A1:J57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customWidth="1"/>
    <col min="10" max="10" width="8.609375" customWidth="1"/>
    <col min="11" max="16384" width="8.88671875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16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17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3</v>
      </c>
      <c r="B8" s="6"/>
      <c r="C8" s="7"/>
      <c r="D8" s="7"/>
      <c r="E8" s="7"/>
      <c r="F8" s="7"/>
      <c r="G8" s="7"/>
      <c r="H8" s="7"/>
      <c r="I8" s="7"/>
    </row>
    <row r="9" spans="1:10" x14ac:dyDescent="0.45">
      <c r="A9" s="7" t="s">
        <v>4</v>
      </c>
      <c r="B9" s="7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7"/>
    </row>
    <row r="10" spans="1:10" x14ac:dyDescent="0.45">
      <c r="A10" s="12" t="s">
        <v>13</v>
      </c>
      <c r="B10" s="11" t="s">
        <v>12</v>
      </c>
      <c r="C10" s="29">
        <v>4924933</v>
      </c>
      <c r="D10" s="30">
        <v>5187300</v>
      </c>
      <c r="E10" s="31">
        <v>5357278</v>
      </c>
      <c r="F10" s="31">
        <v>5146802</v>
      </c>
      <c r="G10" s="30">
        <v>4498216</v>
      </c>
      <c r="H10" s="32">
        <v>5256492</v>
      </c>
      <c r="I10" s="7"/>
    </row>
    <row r="11" spans="1:10" x14ac:dyDescent="0.45">
      <c r="A11" s="12" t="s">
        <v>18</v>
      </c>
      <c r="B11" s="11" t="s">
        <v>12</v>
      </c>
      <c r="C11" s="29">
        <v>838359</v>
      </c>
      <c r="D11" s="30">
        <v>928841</v>
      </c>
      <c r="E11" s="31">
        <v>1018512</v>
      </c>
      <c r="F11" s="31">
        <v>1047881</v>
      </c>
      <c r="G11" s="30">
        <v>939243</v>
      </c>
      <c r="H11" s="32">
        <v>1085592</v>
      </c>
      <c r="I11" s="7"/>
    </row>
    <row r="12" spans="1:10" x14ac:dyDescent="0.45">
      <c r="A12" s="12" t="s">
        <v>19</v>
      </c>
      <c r="B12" s="11" t="s">
        <v>12</v>
      </c>
      <c r="C12" s="29">
        <v>789043</v>
      </c>
      <c r="D12" s="30">
        <v>877622</v>
      </c>
      <c r="E12" s="31">
        <v>932680</v>
      </c>
      <c r="F12" s="31">
        <v>939385</v>
      </c>
      <c r="G12" s="30">
        <v>835042</v>
      </c>
      <c r="H12" s="32">
        <v>976577</v>
      </c>
      <c r="I12" s="7"/>
    </row>
    <row r="13" spans="1:10" ht="15.4" thickBot="1" x14ac:dyDescent="0.5">
      <c r="A13" s="21" t="s">
        <v>20</v>
      </c>
      <c r="B13" s="13" t="s">
        <v>12</v>
      </c>
      <c r="C13" s="33">
        <v>166565</v>
      </c>
      <c r="D13" s="34">
        <v>163946</v>
      </c>
      <c r="E13" s="34">
        <v>153229</v>
      </c>
      <c r="F13" s="34">
        <v>140751</v>
      </c>
      <c r="G13" s="35">
        <v>123979</v>
      </c>
      <c r="H13" s="36">
        <v>179028</v>
      </c>
      <c r="I13" s="7"/>
    </row>
    <row r="14" spans="1:10" x14ac:dyDescent="0.45">
      <c r="A14" s="7"/>
      <c r="B14" s="7"/>
      <c r="C14" s="7" t="s">
        <v>21</v>
      </c>
      <c r="D14" s="7"/>
      <c r="E14" s="7"/>
      <c r="F14" s="7"/>
      <c r="G14" s="7"/>
      <c r="H14" s="7"/>
      <c r="I14" s="7"/>
    </row>
    <row r="15" spans="1:10" x14ac:dyDescent="0.45"/>
    <row r="16" spans="1:10" x14ac:dyDescent="0.45">
      <c r="A16" s="4" t="s">
        <v>22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45">
      <c r="C17" s="5"/>
      <c r="D17" s="5"/>
      <c r="E17" s="5"/>
      <c r="F17" s="5"/>
      <c r="G17" s="5"/>
      <c r="H17" s="5"/>
    </row>
    <row r="18" spans="1:10" x14ac:dyDescent="0.45">
      <c r="A18" s="6"/>
      <c r="B18" s="6"/>
      <c r="C18" s="14" t="str">
        <f>C9</f>
        <v>FY16</v>
      </c>
      <c r="D18" s="14" t="str">
        <f>D9</f>
        <v>FY17</v>
      </c>
      <c r="E18" s="14" t="str">
        <f>E9</f>
        <v>FY18</v>
      </c>
      <c r="F18" s="14" t="str">
        <f>F9</f>
        <v>FY19</v>
      </c>
      <c r="G18" s="14" t="str">
        <f>G9</f>
        <v>FY20</v>
      </c>
      <c r="H18" s="14" t="str">
        <f>H9</f>
        <v>FY21</v>
      </c>
    </row>
    <row r="19" spans="1:10" x14ac:dyDescent="0.45">
      <c r="A19" s="15" t="str">
        <f>A10</f>
        <v>売上高</v>
      </c>
      <c r="B19" s="16" t="s">
        <v>14</v>
      </c>
      <c r="C19" s="17">
        <f>C10/100</f>
        <v>49249.33</v>
      </c>
      <c r="D19" s="17">
        <f t="shared" ref="D19:H19" si="0">D10/100</f>
        <v>51873</v>
      </c>
      <c r="E19" s="17">
        <f t="shared" si="0"/>
        <v>53572.78</v>
      </c>
      <c r="F19" s="17">
        <f t="shared" si="0"/>
        <v>51468.02</v>
      </c>
      <c r="G19" s="17">
        <f t="shared" si="0"/>
        <v>44982.16</v>
      </c>
      <c r="H19" s="17">
        <f t="shared" si="0"/>
        <v>52564.92</v>
      </c>
    </row>
    <row r="20" spans="1:10" x14ac:dyDescent="0.45">
      <c r="A20" s="18" t="str">
        <f>A11</f>
        <v>収益</v>
      </c>
      <c r="B20" s="16" t="s">
        <v>14</v>
      </c>
      <c r="C20" s="17">
        <f>C11/100</f>
        <v>8383.59</v>
      </c>
      <c r="D20" s="17">
        <f t="shared" ref="D20:H20" si="1">D11/100</f>
        <v>9288.41</v>
      </c>
      <c r="E20" s="17">
        <f t="shared" si="1"/>
        <v>10185.120000000001</v>
      </c>
      <c r="F20" s="17">
        <f t="shared" si="1"/>
        <v>10478.81</v>
      </c>
      <c r="G20" s="17">
        <f t="shared" si="1"/>
        <v>9392.43</v>
      </c>
      <c r="H20" s="17">
        <f t="shared" si="1"/>
        <v>10855.92</v>
      </c>
    </row>
    <row r="21" spans="1:10" x14ac:dyDescent="0.45">
      <c r="A21" s="18" t="str">
        <f>A12</f>
        <v>売上総利益</v>
      </c>
      <c r="B21" s="16" t="s">
        <v>14</v>
      </c>
      <c r="C21" s="17">
        <f>C12/100</f>
        <v>7890.43</v>
      </c>
      <c r="D21" s="17">
        <f t="shared" ref="D21:H21" si="2">D12/100</f>
        <v>8776.2199999999993</v>
      </c>
      <c r="E21" s="17">
        <f t="shared" si="2"/>
        <v>9326.7999999999993</v>
      </c>
      <c r="F21" s="17">
        <f t="shared" si="2"/>
        <v>9393.85</v>
      </c>
      <c r="G21" s="17">
        <f t="shared" si="2"/>
        <v>8350.42</v>
      </c>
      <c r="H21" s="17">
        <f t="shared" si="2"/>
        <v>9765.77</v>
      </c>
    </row>
    <row r="22" spans="1:10" x14ac:dyDescent="0.45">
      <c r="A22" s="26" t="str">
        <f>A13</f>
        <v>調整後営業利益</v>
      </c>
      <c r="B22" s="19" t="s">
        <v>14</v>
      </c>
      <c r="C22" s="24">
        <f>C13/100</f>
        <v>1665.65</v>
      </c>
      <c r="D22" s="24">
        <f t="shared" ref="D22:H22" si="3">D13/100</f>
        <v>1639.46</v>
      </c>
      <c r="E22" s="24">
        <f t="shared" si="3"/>
        <v>1532.29</v>
      </c>
      <c r="F22" s="24">
        <f t="shared" si="3"/>
        <v>1407.51</v>
      </c>
      <c r="G22" s="24">
        <f t="shared" si="3"/>
        <v>1239.79</v>
      </c>
      <c r="H22" s="24">
        <f t="shared" si="3"/>
        <v>1790.28</v>
      </c>
    </row>
    <row r="23" spans="1:10" x14ac:dyDescent="0.45">
      <c r="A23" s="18" t="s">
        <v>23</v>
      </c>
      <c r="B23" s="16" t="s">
        <v>29</v>
      </c>
      <c r="C23" s="25">
        <f>C22/C19*100</f>
        <v>3.3820764668270615</v>
      </c>
      <c r="D23" s="25">
        <f t="shared" ref="D23:H23" si="4">D22/D19*100</f>
        <v>3.1605266709077942</v>
      </c>
      <c r="E23" s="25">
        <f t="shared" si="4"/>
        <v>2.8602025132912647</v>
      </c>
      <c r="F23" s="25">
        <f t="shared" si="4"/>
        <v>2.7347273122222306</v>
      </c>
      <c r="G23" s="25">
        <f t="shared" si="4"/>
        <v>2.7561815617569274</v>
      </c>
      <c r="H23" s="25">
        <f t="shared" si="4"/>
        <v>3.4058455715332587</v>
      </c>
    </row>
    <row r="24" spans="1:10" x14ac:dyDescent="0.45">
      <c r="A24" s="18" t="s">
        <v>25</v>
      </c>
      <c r="B24" s="16" t="s">
        <v>29</v>
      </c>
      <c r="C24" s="25">
        <f>C22/C20*100</f>
        <v>19.8679801850997</v>
      </c>
      <c r="D24" s="25">
        <f t="shared" ref="D24:H24" si="5">D22/D20*100</f>
        <v>17.650598972267588</v>
      </c>
      <c r="E24" s="25">
        <f t="shared" si="5"/>
        <v>15.044398102329669</v>
      </c>
      <c r="F24" s="25">
        <f t="shared" si="5"/>
        <v>13.43196412569748</v>
      </c>
      <c r="G24" s="25">
        <f t="shared" si="5"/>
        <v>13.199885439657255</v>
      </c>
      <c r="H24" s="25">
        <f t="shared" si="5"/>
        <v>16.491278491366923</v>
      </c>
    </row>
    <row r="25" spans="1:10" x14ac:dyDescent="0.45">
      <c r="A25" s="19" t="s">
        <v>24</v>
      </c>
      <c r="B25" s="19" t="s">
        <v>15</v>
      </c>
      <c r="C25" s="20">
        <f>C22/C21*100</f>
        <v>21.109749405292234</v>
      </c>
      <c r="D25" s="20">
        <f t="shared" ref="D25:H25" si="6">D22/D21*100</f>
        <v>18.68070763950767</v>
      </c>
      <c r="E25" s="20">
        <f t="shared" si="6"/>
        <v>16.428893082300469</v>
      </c>
      <c r="F25" s="20">
        <f t="shared" si="6"/>
        <v>14.983313550887015</v>
      </c>
      <c r="G25" s="20">
        <f t="shared" si="6"/>
        <v>14.847037634035173</v>
      </c>
      <c r="H25" s="20">
        <f t="shared" si="6"/>
        <v>18.332195003568586</v>
      </c>
    </row>
    <row r="26" spans="1:10" x14ac:dyDescent="0.45">
      <c r="A26" s="27" t="s">
        <v>31</v>
      </c>
      <c r="B26" s="27" t="s">
        <v>30</v>
      </c>
      <c r="C26" s="28">
        <f>C24-C25</f>
        <v>-1.2417692201925341</v>
      </c>
      <c r="D26" s="28">
        <f t="shared" ref="D26:H26" si="7">D24-D25</f>
        <v>-1.0301086672400821</v>
      </c>
      <c r="E26" s="28">
        <f t="shared" si="7"/>
        <v>-1.3844949799707997</v>
      </c>
      <c r="F26" s="28">
        <f t="shared" si="7"/>
        <v>-1.5513494251895352</v>
      </c>
      <c r="G26" s="28">
        <f t="shared" si="7"/>
        <v>-1.6471521943779184</v>
      </c>
      <c r="H26" s="28">
        <f t="shared" si="7"/>
        <v>-1.8409165122016624</v>
      </c>
    </row>
    <row r="27" spans="1:10" x14ac:dyDescent="0.45">
      <c r="A27" s="23" t="s">
        <v>26</v>
      </c>
      <c r="B27" s="23"/>
      <c r="C27" s="22"/>
      <c r="D27" s="22"/>
      <c r="E27" s="22"/>
      <c r="F27" s="22"/>
      <c r="G27" s="22"/>
      <c r="H27" s="22"/>
    </row>
    <row r="28" spans="1:10" x14ac:dyDescent="0.45">
      <c r="A28" s="23" t="s">
        <v>27</v>
      </c>
      <c r="B28" s="23"/>
      <c r="C28" s="22"/>
      <c r="D28" s="22"/>
      <c r="E28" s="22"/>
      <c r="F28" s="22"/>
      <c r="G28" s="22"/>
      <c r="H28" s="22"/>
    </row>
    <row r="29" spans="1:10" x14ac:dyDescent="0.45">
      <c r="A29" s="23" t="s">
        <v>28</v>
      </c>
      <c r="B29" s="23"/>
      <c r="C29" s="22"/>
      <c r="D29" s="22"/>
      <c r="E29" s="22"/>
      <c r="F29" s="22"/>
      <c r="G29" s="22"/>
      <c r="H29" s="22"/>
    </row>
    <row r="30" spans="1:10" x14ac:dyDescent="0.45"/>
    <row r="31" spans="1:10" x14ac:dyDescent="0.45">
      <c r="A31" s="4" t="s">
        <v>32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x14ac:dyDescent="0.45"/>
    <row r="48" x14ac:dyDescent="0.45"/>
    <row r="49" x14ac:dyDescent="0.45"/>
    <row r="50" x14ac:dyDescent="0.45"/>
    <row r="51" x14ac:dyDescent="0.45"/>
    <row r="52" x14ac:dyDescent="0.45"/>
    <row r="53" hidden="1" x14ac:dyDescent="0.45"/>
    <row r="54" hidden="1" x14ac:dyDescent="0.45"/>
    <row r="55" hidden="1" x14ac:dyDescent="0.45"/>
    <row r="56" hidden="1" x14ac:dyDescent="0.45"/>
    <row r="57" hidden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E5EA994F-8A24-4CA8-A049-D79A9952C63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オペレーティングマージン!C11:H11</xm:f>
              <xm:sqref>I11</xm:sqref>
            </x14:sparkline>
          </x14:sparklines>
        </x14:sparklineGroup>
        <x14:sparklineGroup displayEmptyCellsAs="gap" high="1" low="1" xr2:uid="{85A2EAD9-6F37-4959-9F0F-E4EBCC7BBDC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オペレーティングマージン!C13:H13</xm:f>
              <xm:sqref>I13</xm:sqref>
            </x14:sparkline>
          </x14:sparklines>
        </x14:sparklineGroup>
        <x14:sparklineGroup displayEmptyCellsAs="gap" high="1" low="1" xr2:uid="{4183E56A-8206-409D-B7C6-D25C0F38326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オペレーティングマージン!C10:H10</xm:f>
              <xm:sqref>I10</xm:sqref>
            </x14:sparkline>
          </x14:sparklines>
        </x14:sparklineGroup>
        <x14:sparklineGroup displayEmptyCellsAs="gap" high="1" low="1" xr2:uid="{E5400353-F929-4B63-8768-BF4F39287BB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オペレーティングマージン!C12:H12</xm:f>
              <xm:sqref>I12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オペレーティングマージン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2022-12-19T10:15:17Z</dcterms:modified>
</cp:coreProperties>
</file>