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filterPrivacy="1" defaultThemeVersion="166925"/>
  <xr:revisionPtr revIDLastSave="2" documentId="8_{79B0E27A-5B01-4F52-8C86-BDB67CC29C52}" xr6:coauthVersionLast="47" xr6:coauthVersionMax="47" xr10:uidLastSave="{20C95788-C018-44DA-BF2C-EA02A59600FA}"/>
  <bookViews>
    <workbookView xWindow="-98" yWindow="-98" windowWidth="20715" windowHeight="13155" tabRatio="681" xr2:uid="{F0365B5C-8FC7-4E81-8465-7077C0B2E864}"/>
  </bookViews>
  <sheets>
    <sheet name="EBITDA-NIBDR" sheetId="2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3" i="24" l="1"/>
  <c r="D33" i="24"/>
  <c r="E33" i="24"/>
  <c r="F33" i="24"/>
  <c r="G33" i="24"/>
  <c r="C33" i="24"/>
  <c r="C29" i="24"/>
  <c r="H29" i="24"/>
  <c r="D29" i="24"/>
  <c r="E29" i="24"/>
  <c r="F29" i="24"/>
  <c r="G29" i="24"/>
  <c r="C34" i="24"/>
  <c r="C30" i="24"/>
  <c r="C32" i="24" s="1"/>
  <c r="A29" i="24"/>
  <c r="A33" i="24" s="1"/>
  <c r="A35" i="24"/>
  <c r="A34" i="24"/>
  <c r="H31" i="24"/>
  <c r="H35" i="24" s="1"/>
  <c r="G31" i="24"/>
  <c r="F31" i="24"/>
  <c r="E31" i="24"/>
  <c r="D31" i="24"/>
  <c r="C31" i="24"/>
  <c r="C35" i="24" s="1"/>
  <c r="H30" i="24"/>
  <c r="H32" i="24" s="1"/>
  <c r="G30" i="24"/>
  <c r="G32" i="24" s="1"/>
  <c r="F30" i="24"/>
  <c r="E30" i="24"/>
  <c r="D30" i="24"/>
  <c r="H28" i="24"/>
  <c r="G28" i="24"/>
  <c r="F28" i="24"/>
  <c r="E28" i="24"/>
  <c r="D28" i="24"/>
  <c r="C28" i="24"/>
  <c r="E32" i="24" l="1"/>
  <c r="D32" i="24"/>
  <c r="D35" i="24"/>
  <c r="E35" i="24"/>
  <c r="F32" i="24"/>
  <c r="F35" i="24"/>
  <c r="G35" i="24"/>
  <c r="G34" i="24"/>
  <c r="H34" i="24"/>
  <c r="D34" i="24"/>
  <c r="E34" i="24"/>
  <c r="F34" i="24"/>
</calcChain>
</file>

<file path=xl/sharedStrings.xml><?xml version="1.0" encoding="utf-8"?>
<sst xmlns="http://schemas.openxmlformats.org/spreadsheetml/2006/main" count="56" uniqueCount="39">
  <si>
    <t>経営分析</t>
    <rPh sb="0" eb="4">
      <t>ケイエイブンセキ</t>
    </rPh>
    <phoneticPr fontId="4"/>
  </si>
  <si>
    <t>百万円</t>
    <rPh sb="0" eb="3">
      <t>ヒャクマンエン</t>
    </rPh>
    <phoneticPr fontId="4"/>
  </si>
  <si>
    <t>入力</t>
    <rPh sb="0" eb="2">
      <t>ニュウリョク</t>
    </rPh>
    <phoneticPr fontId="4"/>
  </si>
  <si>
    <t>有利子負債</t>
    <rPh sb="0" eb="5">
      <t>ユウリシフサイ</t>
    </rPh>
    <phoneticPr fontId="2"/>
  </si>
  <si>
    <t>●財務諸表</t>
    <rPh sb="1" eb="5">
      <t>ザイムショヒョウ</t>
    </rPh>
    <phoneticPr fontId="5"/>
  </si>
  <si>
    <t>期間</t>
    <rPh sb="0" eb="2">
      <t>キカン</t>
    </rPh>
    <phoneticPr fontId="5"/>
  </si>
  <si>
    <t>年</t>
    <rPh sb="0" eb="1">
      <t>ネン</t>
    </rPh>
    <phoneticPr fontId="5"/>
  </si>
  <si>
    <t>FY16</t>
    <phoneticPr fontId="5"/>
  </si>
  <si>
    <t>FY17</t>
    <phoneticPr fontId="5"/>
  </si>
  <si>
    <t>FY18</t>
    <phoneticPr fontId="5"/>
  </si>
  <si>
    <t>FY19</t>
    <phoneticPr fontId="5"/>
  </si>
  <si>
    <t>FY20</t>
    <phoneticPr fontId="5"/>
  </si>
  <si>
    <t>FY21</t>
    <phoneticPr fontId="5"/>
  </si>
  <si>
    <t>百万円</t>
    <rPh sb="0" eb="3">
      <t>ヒャクマンエン</t>
    </rPh>
    <phoneticPr fontId="5"/>
  </si>
  <si>
    <t>億円</t>
    <rPh sb="0" eb="2">
      <t>オクエン</t>
    </rPh>
    <phoneticPr fontId="5"/>
  </si>
  <si>
    <t>倍</t>
    <rPh sb="0" eb="1">
      <t>バイ</t>
    </rPh>
    <phoneticPr fontId="5"/>
  </si>
  <si>
    <t>減価償却費</t>
    <rPh sb="0" eb="5">
      <t>ゲンカショウキャクヒ</t>
    </rPh>
    <phoneticPr fontId="2"/>
  </si>
  <si>
    <t>指数</t>
    <rPh sb="0" eb="2">
      <t>シスウ</t>
    </rPh>
    <phoneticPr fontId="2"/>
  </si>
  <si>
    <t>営業利益</t>
    <rPh sb="0" eb="4">
      <t>エイギョウリエキ</t>
    </rPh>
    <phoneticPr fontId="2"/>
  </si>
  <si>
    <t>EBITDA</t>
    <phoneticPr fontId="2"/>
  </si>
  <si>
    <t>現預金</t>
    <rPh sb="0" eb="3">
      <t>ゲンヨキン</t>
    </rPh>
    <phoneticPr fontId="2"/>
  </si>
  <si>
    <t>※指数＝FY16の値を100にして計算</t>
    <rPh sb="1" eb="3">
      <t>シスウ</t>
    </rPh>
    <rPh sb="9" eb="10">
      <t>アタイ</t>
    </rPh>
    <rPh sb="17" eb="19">
      <t>ケイサン</t>
    </rPh>
    <phoneticPr fontId="2"/>
  </si>
  <si>
    <t>サンプル_セブン＆アイ・ホールディングス</t>
    <phoneticPr fontId="4"/>
  </si>
  <si>
    <t>※FY16=2016年度＝2017年2月期</t>
    <rPh sb="17" eb="18">
      <t>ネン</t>
    </rPh>
    <rPh sb="19" eb="21">
      <t>ガツキ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</si>
  <si>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</si>
  <si>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１年内償還社債</t>
    <phoneticPr fontId="2"/>
  </si>
  <si>
    <t>１年内返済長期借入金</t>
    <phoneticPr fontId="2"/>
  </si>
  <si>
    <t>社債</t>
    <phoneticPr fontId="2"/>
  </si>
  <si>
    <t>長期借入金</t>
    <phoneticPr fontId="2"/>
  </si>
  <si>
    <t>減損損失</t>
    <phoneticPr fontId="2"/>
  </si>
  <si>
    <t>のれん償却額</t>
    <phoneticPr fontId="2"/>
  </si>
  <si>
    <t>受取利息</t>
    <phoneticPr fontId="2"/>
  </si>
  <si>
    <t>受取配当金</t>
    <rPh sb="0" eb="2">
      <t>ウケトリ</t>
    </rPh>
    <rPh sb="2" eb="5">
      <t>ハイトウキン</t>
    </rPh>
    <phoneticPr fontId="2"/>
  </si>
  <si>
    <t>持分法損益</t>
    <rPh sb="0" eb="5">
      <t>モチブンホウソンエキ</t>
    </rPh>
    <phoneticPr fontId="2"/>
  </si>
  <si>
    <t>電子マネー退蔵益</t>
    <rPh sb="0" eb="2">
      <t>デンシ</t>
    </rPh>
    <rPh sb="5" eb="7">
      <t>タイゾウ</t>
    </rPh>
    <rPh sb="7" eb="8">
      <t>エキ</t>
    </rPh>
    <phoneticPr fontId="2"/>
  </si>
  <si>
    <t>EBITDA純有利子負債倍率</t>
    <rPh sb="6" eb="7">
      <t>ジュン</t>
    </rPh>
    <rPh sb="7" eb="8">
      <t>ユウ</t>
    </rPh>
    <rPh sb="8" eb="10">
      <t>リシ</t>
    </rPh>
    <rPh sb="10" eb="12">
      <t>フサイ</t>
    </rPh>
    <rPh sb="12" eb="14">
      <t>バイリツ</t>
    </rPh>
    <phoneticPr fontId="5"/>
  </si>
  <si>
    <t>EBITDA純有利子負債倍率の計算</t>
    <rPh sb="6" eb="7">
      <t>ジュン</t>
    </rPh>
    <rPh sb="7" eb="8">
      <t>ユウ</t>
    </rPh>
    <rPh sb="8" eb="10">
      <t>リシ</t>
    </rPh>
    <rPh sb="10" eb="12">
      <t>フサイ</t>
    </rPh>
    <rPh sb="12" eb="14">
      <t>バイリツ</t>
    </rPh>
    <rPh sb="15" eb="17">
      <t>ケイサン</t>
    </rPh>
    <phoneticPr fontId="5"/>
  </si>
  <si>
    <t>EBITDA純有利子負債倍率の推移</t>
    <rPh sb="6" eb="7">
      <t>ジュン</t>
    </rPh>
    <rPh sb="7" eb="8">
      <t>ユウ</t>
    </rPh>
    <rPh sb="8" eb="10">
      <t>リシ</t>
    </rPh>
    <rPh sb="10" eb="12">
      <t>フサイ</t>
    </rPh>
    <rPh sb="12" eb="14">
      <t>バイリツ</t>
    </rPh>
    <rPh sb="15" eb="17">
      <t>スイイ</t>
    </rPh>
    <phoneticPr fontId="5"/>
  </si>
  <si>
    <t>EBITDA純有利子負債倍率</t>
    <rPh sb="6" eb="7">
      <t>ジュン</t>
    </rPh>
    <rPh sb="7" eb="8">
      <t>ユウ</t>
    </rPh>
    <rPh sb="8" eb="10">
      <t>リシ</t>
    </rPh>
    <rPh sb="10" eb="12">
      <t>フサイ</t>
    </rPh>
    <rPh sb="12" eb="14">
      <t>バイリツ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</si>
</sst>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;[Red]\-#,##0.0"/>
  </numFmts>
  <fonts count="11" x14ac:knownFonts="1">
    <font>
      <sz val="11"/>
      <color theme="1"/>
      <name val="Meiryo UI"/>
      <family val="2"/>
      <charset val="128"/>
    </font>
    <font>
      <sz val="11"/>
      <color theme="1"/>
      <name val="Meiryo UI"/>
      <family val="2"/>
      <charset val="128"/>
    </font>
    <font>
      <sz val="6"/>
      <name val="Meiryo UI"/>
      <family val="2"/>
      <charset val="128"/>
    </font>
    <font>
      <sz val="11"/>
      <color theme="1"/>
      <name val="Meiryo UI"/>
      <family val="3"/>
      <charset val="128"/>
    </font>
    <font>
      <sz val="6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0"/>
      <name val="Meiryo UI"/>
      <family val="3"/>
      <charset val="128"/>
    </font>
    <font>
      <sz val="9"/>
      <color theme="1"/>
      <name val="Meiryo UI"/>
      <family val="3"/>
      <charset val="128"/>
    </font>
    <font>
      <sz val="11"/>
      <color theme="8"/>
      <name val="Meiryo UI"/>
      <family val="3"/>
      <charset val="128"/>
    </font>
    <font>
      <sz val="10"/>
      <color theme="1"/>
      <name val="Meiryo UI"/>
      <family val="3"/>
      <charset val="128"/>
    </font>
    <font>
      <sz val="8"/>
      <color theme="1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3" fillId="2" borderId="0" xfId="0" applyFont="1" applyFill="1" applyAlignment="1"/>
    <xf numFmtId="0" fontId="3" fillId="2" borderId="0" xfId="0" applyFont="1" applyFill="1">
      <alignment vertical="center"/>
    </xf>
    <xf numFmtId="0" fontId="6" fillId="2" borderId="0" xfId="0" applyFont="1" applyFill="1" applyAlignment="1"/>
    <xf numFmtId="0" fontId="6" fillId="2" borderId="0" xfId="0" applyFont="1" applyFill="1">
      <alignment vertical="center"/>
    </xf>
    <xf numFmtId="0" fontId="7" fillId="0" borderId="0" xfId="0" applyFont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3" fillId="0" borderId="1" xfId="0" applyFont="1" applyBorder="1">
      <alignment vertical="center"/>
    </xf>
    <xf numFmtId="0" fontId="3" fillId="0" borderId="0" xfId="0" applyFont="1">
      <alignment vertical="center"/>
    </xf>
    <xf numFmtId="0" fontId="8" fillId="3" borderId="4" xfId="0" applyFont="1" applyFill="1" applyBorder="1">
      <alignment vertical="center"/>
    </xf>
    <xf numFmtId="0" fontId="8" fillId="3" borderId="5" xfId="0" applyFont="1" applyFill="1" applyBorder="1">
      <alignment vertical="center"/>
    </xf>
    <xf numFmtId="0" fontId="8" fillId="3" borderId="6" xfId="0" applyFont="1" applyFill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2" xfId="0" applyFont="1" applyBorder="1">
      <alignment vertical="center"/>
    </xf>
    <xf numFmtId="0" fontId="3" fillId="4" borderId="1" xfId="0" applyFont="1" applyFill="1" applyBorder="1">
      <alignment vertical="center"/>
    </xf>
    <xf numFmtId="0" fontId="3" fillId="5" borderId="14" xfId="0" applyFont="1" applyFill="1" applyBorder="1">
      <alignment vertical="center"/>
    </xf>
    <xf numFmtId="38" fontId="9" fillId="0" borderId="14" xfId="1" applyFont="1" applyBorder="1">
      <alignment vertical="center"/>
    </xf>
    <xf numFmtId="0" fontId="3" fillId="5" borderId="13" xfId="0" applyFont="1" applyFill="1" applyBorder="1">
      <alignment vertical="center"/>
    </xf>
    <xf numFmtId="176" fontId="9" fillId="0" borderId="13" xfId="1" applyNumberFormat="1" applyFont="1" applyBorder="1">
      <alignment vertical="center"/>
    </xf>
    <xf numFmtId="38" fontId="8" fillId="3" borderId="7" xfId="1" applyFont="1" applyFill="1" applyBorder="1">
      <alignment vertical="center"/>
    </xf>
    <xf numFmtId="38" fontId="8" fillId="3" borderId="8" xfId="1" applyFont="1" applyFill="1" applyBorder="1">
      <alignment vertical="center"/>
    </xf>
    <xf numFmtId="38" fontId="8" fillId="3" borderId="8" xfId="1" applyFont="1" applyFill="1" applyBorder="1" applyAlignment="1">
      <alignment vertical="center" wrapText="1"/>
    </xf>
    <xf numFmtId="38" fontId="8" fillId="3" borderId="2" xfId="1" applyFont="1" applyFill="1" applyBorder="1">
      <alignment vertical="center"/>
    </xf>
    <xf numFmtId="38" fontId="8" fillId="3" borderId="9" xfId="1" applyFont="1" applyFill="1" applyBorder="1">
      <alignment vertical="center"/>
    </xf>
    <xf numFmtId="38" fontId="8" fillId="3" borderId="10" xfId="1" applyFont="1" applyFill="1" applyBorder="1">
      <alignment vertical="center"/>
    </xf>
    <xf numFmtId="38" fontId="8" fillId="3" borderId="10" xfId="1" applyFont="1" applyFill="1" applyBorder="1" applyAlignment="1">
      <alignment vertical="center" wrapText="1"/>
    </xf>
    <xf numFmtId="38" fontId="8" fillId="3" borderId="11" xfId="1" applyFont="1" applyFill="1" applyBorder="1">
      <alignment vertical="center"/>
    </xf>
    <xf numFmtId="0" fontId="3" fillId="5" borderId="3" xfId="0" applyFont="1" applyFill="1" applyBorder="1">
      <alignment vertical="center"/>
    </xf>
    <xf numFmtId="38" fontId="9" fillId="0" borderId="3" xfId="1" applyFont="1" applyBorder="1">
      <alignment vertical="center"/>
    </xf>
    <xf numFmtId="38" fontId="9" fillId="0" borderId="0" xfId="1" applyFont="1" applyBorder="1">
      <alignment vertical="center"/>
    </xf>
    <xf numFmtId="0" fontId="7" fillId="0" borderId="0" xfId="0" applyFont="1">
      <alignment vertical="center"/>
    </xf>
    <xf numFmtId="0" fontId="3" fillId="5" borderId="3" xfId="0" applyFont="1" applyFill="1" applyBorder="1" applyAlignment="1">
      <alignment vertical="center" wrapText="1"/>
    </xf>
    <xf numFmtId="0" fontId="3" fillId="5" borderId="13" xfId="0" applyFont="1" applyFill="1" applyBorder="1" applyAlignment="1">
      <alignment vertical="center" wrapText="1"/>
    </xf>
    <xf numFmtId="0" fontId="10" fillId="5" borderId="3" xfId="0" applyFont="1" applyFill="1" applyBorder="1" applyAlignment="1">
      <alignment vertical="center" wrapText="1"/>
    </xf>
    <xf numFmtId="176" fontId="9" fillId="0" borderId="3" xfId="1" applyNumberFormat="1" applyFont="1" applyBorder="1">
      <alignment vertical="center"/>
    </xf>
    <xf numFmtId="40" fontId="9" fillId="0" borderId="0" xfId="1" applyNumberFormat="1" applyFont="1" applyBorder="1">
      <alignment vertical="center"/>
    </xf>
    <xf numFmtId="40" fontId="9" fillId="0" borderId="3" xfId="1" applyNumberFormat="1" applyFont="1" applyBorder="1">
      <alignment vertical="center"/>
    </xf>
    <xf numFmtId="0" fontId="10" fillId="0" borderId="3" xfId="0" applyFont="1" applyBorder="1" applyAlignment="1">
      <alignment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r>
              <a:rPr lang="en-US" altLang="ja-JP" sz="1400" b="1" i="0" u="none" strike="noStrike" baseline="0"/>
              <a:t>EBITDA</a:t>
            </a:r>
            <a:r>
              <a:rPr lang="ja-JP" altLang="en-US" sz="1400" b="1" i="0" u="none" strike="noStrike" baseline="0"/>
              <a:t>純有利子負債倍率</a:t>
            </a:r>
            <a:r>
              <a:rPr lang="ja-JP" altLang="en-US" b="1"/>
              <a:t>の推移</a:t>
            </a:r>
            <a:endParaRPr lang="ja-JP" b="1"/>
          </a:p>
        </c:rich>
      </c:tx>
      <c:layout>
        <c:manualLayout>
          <c:xMode val="edge"/>
          <c:yMode val="edge"/>
          <c:x val="0.32408464912280704"/>
          <c:y val="2.469444444444444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2339473684210535E-2"/>
          <c:y val="0.15208250000000001"/>
          <c:w val="0.85842485380116962"/>
          <c:h val="0.63829277777777782"/>
        </c:manualLayout>
      </c:layout>
      <c:barChart>
        <c:barDir val="col"/>
        <c:grouping val="clustered"/>
        <c:varyColors val="0"/>
        <c:ser>
          <c:idx val="2"/>
          <c:order val="1"/>
          <c:tx>
            <c:strRef>
              <c:f>'EBITDA-NIBDR'!$A$33:$B$33</c:f>
              <c:strCache>
                <c:ptCount val="2"/>
                <c:pt idx="0">
                  <c:v>現預金</c:v>
                </c:pt>
                <c:pt idx="1">
                  <c:v>指数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'EBITDA-NIBDR'!$C$28:$H$28</c:f>
              <c:strCache>
                <c:ptCount val="6"/>
                <c:pt idx="0">
                  <c:v>FY16</c:v>
                </c:pt>
                <c:pt idx="1">
                  <c:v>FY17</c:v>
                </c:pt>
                <c:pt idx="2">
                  <c:v>FY18</c:v>
                </c:pt>
                <c:pt idx="3">
                  <c:v>FY19</c:v>
                </c:pt>
                <c:pt idx="4">
                  <c:v>FY20</c:v>
                </c:pt>
                <c:pt idx="5">
                  <c:v>FY21</c:v>
                </c:pt>
              </c:strCache>
            </c:strRef>
          </c:cat>
          <c:val>
            <c:numRef>
              <c:f>'EBITDA-NIBDR'!$C$33:$H$33</c:f>
              <c:numCache>
                <c:formatCode>#,##0.0;[Red]\-#,##0.0</c:formatCode>
                <c:ptCount val="6"/>
                <c:pt idx="0">
                  <c:v>100</c:v>
                </c:pt>
                <c:pt idx="1">
                  <c:v>107.74829576278884</c:v>
                </c:pt>
                <c:pt idx="2">
                  <c:v>107.56590494566325</c:v>
                </c:pt>
                <c:pt idx="3">
                  <c:v>111.09826438240373</c:v>
                </c:pt>
                <c:pt idx="4">
                  <c:v>179.13020282284361</c:v>
                </c:pt>
                <c:pt idx="5">
                  <c:v>116.24677502104981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B0B-44A9-A565-4DB33806B3D5}"/>
            </c:ext>
          </c:extLst>
        </c:ser>
        <c:ser>
          <c:idx val="0"/>
          <c:order val="2"/>
          <c:tx>
            <c:strRef>
              <c:f>'EBITDA-NIBDR'!$A$34:$B$34</c:f>
              <c:strCache>
                <c:ptCount val="2"/>
                <c:pt idx="0">
                  <c:v>有利子負債</c:v>
                </c:pt>
                <c:pt idx="1">
                  <c:v>指数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'EBITDA-NIBDR'!$C$28:$H$28</c:f>
              <c:strCache>
                <c:ptCount val="6"/>
                <c:pt idx="0">
                  <c:v>FY16</c:v>
                </c:pt>
                <c:pt idx="1">
                  <c:v>FY17</c:v>
                </c:pt>
                <c:pt idx="2">
                  <c:v>FY18</c:v>
                </c:pt>
                <c:pt idx="3">
                  <c:v>FY19</c:v>
                </c:pt>
                <c:pt idx="4">
                  <c:v>FY20</c:v>
                </c:pt>
                <c:pt idx="5">
                  <c:v>FY21</c:v>
                </c:pt>
              </c:strCache>
            </c:strRef>
          </c:cat>
          <c:val>
            <c:numRef>
              <c:f>'EBITDA-NIBDR'!$C$34:$H$34</c:f>
              <c:numCache>
                <c:formatCode>#,##0.0;[Red]\-#,##0.0</c:formatCode>
                <c:ptCount val="6"/>
                <c:pt idx="0">
                  <c:v>100</c:v>
                </c:pt>
                <c:pt idx="1">
                  <c:v>93.759770030529694</c:v>
                </c:pt>
                <c:pt idx="2">
                  <c:v>105.40779237129311</c:v>
                </c:pt>
                <c:pt idx="3">
                  <c:v>93.750232477846637</c:v>
                </c:pt>
                <c:pt idx="4">
                  <c:v>167.97623623373488</c:v>
                </c:pt>
                <c:pt idx="5">
                  <c:v>276.46799626509437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B0B-44A9-A565-4DB33806B3D5}"/>
            </c:ext>
          </c:extLst>
        </c:ser>
        <c:ser>
          <c:idx val="6"/>
          <c:order val="3"/>
          <c:tx>
            <c:strRef>
              <c:f>'EBITDA-NIBDR'!$A$35:$B$35</c:f>
              <c:strCache>
                <c:ptCount val="2"/>
                <c:pt idx="0">
                  <c:v>EBITDA</c:v>
                </c:pt>
                <c:pt idx="1">
                  <c:v>指数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'EBITDA-NIBDR'!$C$28:$H$28</c:f>
              <c:strCache>
                <c:ptCount val="6"/>
                <c:pt idx="0">
                  <c:v>FY16</c:v>
                </c:pt>
                <c:pt idx="1">
                  <c:v>FY17</c:v>
                </c:pt>
                <c:pt idx="2">
                  <c:v>FY18</c:v>
                </c:pt>
                <c:pt idx="3">
                  <c:v>FY19</c:v>
                </c:pt>
                <c:pt idx="4">
                  <c:v>FY20</c:v>
                </c:pt>
                <c:pt idx="5">
                  <c:v>FY21</c:v>
                </c:pt>
              </c:strCache>
            </c:strRef>
          </c:cat>
          <c:val>
            <c:numRef>
              <c:f>'EBITDA-NIBDR'!$C$35:$H$35</c:f>
              <c:numCache>
                <c:formatCode>#,##0.0;[Red]\-#,##0.0</c:formatCode>
                <c:ptCount val="6"/>
                <c:pt idx="0">
                  <c:v>100</c:v>
                </c:pt>
                <c:pt idx="1">
                  <c:v>103.31603283405751</c:v>
                </c:pt>
                <c:pt idx="2">
                  <c:v>104.09721433694436</c:v>
                </c:pt>
                <c:pt idx="3">
                  <c:v>102.96590254131925</c:v>
                </c:pt>
                <c:pt idx="4">
                  <c:v>95.81942130764179</c:v>
                </c:pt>
                <c:pt idx="5">
                  <c:v>113.17803607951811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B0B-44A9-A565-4DB33806B3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17091184"/>
        <c:axId val="1517089520"/>
      </c:barChart>
      <c:lineChart>
        <c:grouping val="standard"/>
        <c:varyColors val="0"/>
        <c:ser>
          <c:idx val="1"/>
          <c:order val="0"/>
          <c:tx>
            <c:strRef>
              <c:f>'EBITDA-NIBDR'!$A$32:$B$32</c:f>
              <c:strCache>
                <c:ptCount val="2"/>
                <c:pt idx="0">
                  <c:v>EBITDA純有利子負債倍率</c:v>
                </c:pt>
                <c:pt idx="1">
                  <c:v>倍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chemeClr val="accent2"/>
              </a:solidFill>
              <a:ln w="9525">
                <a:solidFill>
                  <a:schemeClr val="bg1"/>
                </a:solidFill>
              </a:ln>
              <a:effectLst/>
            </c:spPr>
          </c:marker>
          <c:cat>
            <c:strRef>
              <c:f>'EBITDA-NIBDR'!$C$28:$H$28</c:f>
              <c:strCache>
                <c:ptCount val="6"/>
                <c:pt idx="0">
                  <c:v>FY16</c:v>
                </c:pt>
                <c:pt idx="1">
                  <c:v>FY17</c:v>
                </c:pt>
                <c:pt idx="2">
                  <c:v>FY18</c:v>
                </c:pt>
                <c:pt idx="3">
                  <c:v>FY19</c:v>
                </c:pt>
                <c:pt idx="4">
                  <c:v>FY20</c:v>
                </c:pt>
                <c:pt idx="5">
                  <c:v>FY21</c:v>
                </c:pt>
              </c:strCache>
            </c:strRef>
          </c:cat>
          <c:val>
            <c:numRef>
              <c:f>'EBITDA-NIBDR'!$C$32:$H$32</c:f>
              <c:numCache>
                <c:formatCode>#,##0.00_);[Red]\(#,##0.00\)</c:formatCode>
                <c:ptCount val="6"/>
                <c:pt idx="0">
                  <c:v>-0.24953826208316018</c:v>
                </c:pt>
                <c:pt idx="1">
                  <c:v>-0.4642855155450939</c:v>
                </c:pt>
                <c:pt idx="2">
                  <c:v>-0.2890961232839071</c:v>
                </c:pt>
                <c:pt idx="3">
                  <c:v>-0.52315264609646328</c:v>
                </c:pt>
                <c:pt idx="4">
                  <c:v>-0.64192573370033978</c:v>
                </c:pt>
                <c:pt idx="5">
                  <c:v>1.8771008323321812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B0B-44A9-A565-4DB33806B3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9623471"/>
        <c:axId val="449635951"/>
      </c:lineChart>
      <c:valAx>
        <c:axId val="1517089520"/>
        <c:scaling>
          <c:orientation val="minMax"/>
        </c:scaling>
        <c:delete val="0"/>
        <c:axPos val="r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r>
                  <a:rPr lang="ja-JP" altLang="en-US"/>
                  <a:t>（指数</a:t>
                </a:r>
                <a:r>
                  <a:rPr lang="en-US" altLang="ja-JP"/>
                  <a:t>/100</a:t>
                </a:r>
                <a:r>
                  <a:rPr lang="ja-JP" altLang="en-US"/>
                  <a:t>）</a:t>
                </a:r>
              </a:p>
            </c:rich>
          </c:tx>
          <c:layout>
            <c:manualLayout>
              <c:xMode val="edge"/>
              <c:yMode val="edge"/>
              <c:x val="0.91459064327485384"/>
              <c:y val="4.21716666666666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Meiryo UI" panose="020B0604030504040204" pitchFamily="50" charset="-128"/>
                  <a:ea typeface="Meiryo UI" panose="020B0604030504040204" pitchFamily="50" charset="-128"/>
                  <a:cs typeface="+mn-cs"/>
                </a:defRPr>
              </a:pPr>
              <a:endParaRPr lang="ja-JP"/>
            </a:p>
          </c:txPr>
        </c:title>
        <c:numFmt formatCode="#,##0_);[Red]\(#,##0\)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1517091184"/>
        <c:crosses val="max"/>
        <c:crossBetween val="between"/>
      </c:valAx>
      <c:catAx>
        <c:axId val="1517091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1517089520"/>
        <c:crosses val="autoZero"/>
        <c:auto val="1"/>
        <c:lblAlgn val="ctr"/>
        <c:lblOffset val="100"/>
        <c:noMultiLvlLbl val="0"/>
      </c:catAx>
      <c:valAx>
        <c:axId val="44963595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r>
                  <a:rPr lang="ja-JP" altLang="en-US"/>
                  <a:t>（倍）</a:t>
                </a:r>
              </a:p>
            </c:rich>
          </c:tx>
          <c:layout>
            <c:manualLayout>
              <c:xMode val="edge"/>
              <c:yMode val="edge"/>
              <c:x val="7.4269005847953217E-3"/>
              <c:y val="4.21716666666666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Meiryo UI" panose="020B0604030504040204" pitchFamily="50" charset="-128"/>
                  <a:ea typeface="Meiryo UI" panose="020B0604030504040204" pitchFamily="50" charset="-128"/>
                  <a:cs typeface="+mn-cs"/>
                </a:defRPr>
              </a:pPr>
              <a:endParaRPr lang="ja-JP"/>
            </a:p>
          </c:txPr>
        </c:title>
        <c:numFmt formatCode="#,##0.00_);[Red]\(#,##0.00\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449623471"/>
        <c:crossBetween val="between"/>
      </c:valAx>
      <c:catAx>
        <c:axId val="449623471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49635951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8.0333625730994146E-2"/>
          <c:y val="0.88664833333333337"/>
          <c:w val="0.9"/>
          <c:h val="6.552138888888889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Meiryo UI" panose="020B0604030504040204" pitchFamily="50" charset="-128"/>
          <a:ea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52384</xdr:colOff>
      <xdr:row>38</xdr:row>
      <xdr:rowOff>71437</xdr:rowOff>
    </xdr:from>
    <xdr:to>
      <xdr:col>8</xdr:col>
      <xdr:colOff>301084</xdr:colOff>
      <xdr:row>57</xdr:row>
      <xdr:rowOff>51937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626DF72F-C39C-4148-8438-75F7A3B2F8E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3FDD2D-9557-4178-8CD1-AA7B4F91FA45}">
  <dimension ref="A1:J63"/>
  <sheetViews>
    <sheetView showGridLines="0" tabSelected="1" workbookViewId="0">
      <selection activeCell="A5" sqref="A5"/>
    </sheetView>
  </sheetViews>
  <sheetFormatPr defaultColWidth="0" defaultRowHeight="15" customHeight="1" zeroHeight="1" x14ac:dyDescent="0.45"/>
  <cols>
    <col min="1" max="9" width="9.609375" style="8" customWidth="1"/>
    <col min="10" max="10" width="8.609375" style="8" customWidth="1"/>
    <col min="11" max="16384" width="8.88671875" style="8" hidden="1"/>
  </cols>
  <sheetData>
    <row r="1" spans="1:10" x14ac:dyDescent="0.45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</row>
    <row r="2" spans="1:10" x14ac:dyDescent="0.45">
      <c r="A2" s="1" t="s">
        <v>35</v>
      </c>
      <c r="B2" s="1"/>
      <c r="C2" s="1"/>
      <c r="D2" s="1"/>
      <c r="E2" s="1"/>
      <c r="F2" s="1"/>
      <c r="G2" s="1"/>
      <c r="H2" s="1"/>
      <c r="I2" s="1"/>
      <c r="J2" s="2"/>
    </row>
    <row r="3" spans="1:10" x14ac:dyDescent="0.45">
      <c r="A3" s="1" t="s">
        <v>22</v>
      </c>
      <c r="B3" s="1"/>
      <c r="C3" s="1"/>
      <c r="D3" s="1"/>
      <c r="E3" s="1"/>
      <c r="F3" s="1"/>
      <c r="G3" s="1"/>
      <c r="H3" s="1"/>
      <c r="I3" s="1"/>
      <c r="J3" s="2"/>
    </row>
    <row r="4" spans="1:10" x14ac:dyDescent="0.45">
      <c r="A4" s="1" t="s">
        <v>1</v>
      </c>
      <c r="B4" s="1"/>
      <c r="C4" s="1"/>
      <c r="D4" s="1"/>
      <c r="E4" s="1"/>
      <c r="F4" s="1"/>
      <c r="G4" s="1"/>
      <c r="H4" s="1"/>
      <c r="I4" s="1"/>
      <c r="J4" s="2"/>
    </row>
    <row r="5" spans="1:10" x14ac:dyDescent="0.45"/>
    <row r="6" spans="1:10" x14ac:dyDescent="0.45">
      <c r="A6" s="3" t="s">
        <v>2</v>
      </c>
      <c r="B6" s="1"/>
      <c r="C6" s="1"/>
      <c r="D6" s="1"/>
      <c r="E6" s="1"/>
      <c r="F6" s="1"/>
      <c r="G6" s="1"/>
      <c r="H6" s="1"/>
      <c r="I6" s="1"/>
      <c r="J6" s="1"/>
    </row>
    <row r="7" spans="1:10" x14ac:dyDescent="0.45"/>
    <row r="8" spans="1:10" ht="15.4" thickBot="1" x14ac:dyDescent="0.5">
      <c r="A8" s="7" t="s">
        <v>4</v>
      </c>
      <c r="B8" s="7"/>
    </row>
    <row r="9" spans="1:10" x14ac:dyDescent="0.45">
      <c r="A9" s="8" t="s">
        <v>5</v>
      </c>
      <c r="B9" s="8" t="s">
        <v>6</v>
      </c>
      <c r="C9" s="9" t="s">
        <v>7</v>
      </c>
      <c r="D9" s="10" t="s">
        <v>8</v>
      </c>
      <c r="E9" s="10" t="s">
        <v>9</v>
      </c>
      <c r="F9" s="10" t="s">
        <v>10</v>
      </c>
      <c r="G9" s="10" t="s">
        <v>11</v>
      </c>
      <c r="H9" s="11" t="s">
        <v>12</v>
      </c>
    </row>
    <row r="10" spans="1:10" x14ac:dyDescent="0.45">
      <c r="A10" s="13" t="s">
        <v>20</v>
      </c>
      <c r="B10" s="12" t="s">
        <v>13</v>
      </c>
      <c r="C10" s="21">
        <v>1222101</v>
      </c>
      <c r="D10" s="22">
        <v>1316793</v>
      </c>
      <c r="E10" s="23">
        <v>1314564</v>
      </c>
      <c r="F10" s="23">
        <v>1357733</v>
      </c>
      <c r="G10" s="22">
        <v>2189152</v>
      </c>
      <c r="H10" s="24">
        <v>1420653</v>
      </c>
    </row>
    <row r="11" spans="1:10" x14ac:dyDescent="0.45">
      <c r="A11" s="13" t="s">
        <v>24</v>
      </c>
      <c r="B11" s="12" t="s">
        <v>13</v>
      </c>
      <c r="C11" s="21">
        <v>150376</v>
      </c>
      <c r="D11" s="22">
        <v>127255</v>
      </c>
      <c r="E11" s="23">
        <v>143160</v>
      </c>
      <c r="F11" s="23">
        <v>129456</v>
      </c>
      <c r="G11" s="22">
        <v>619953</v>
      </c>
      <c r="H11" s="24">
        <v>140146</v>
      </c>
    </row>
    <row r="12" spans="1:10" x14ac:dyDescent="0.45">
      <c r="A12" s="39" t="s">
        <v>25</v>
      </c>
      <c r="B12" s="12" t="s">
        <v>13</v>
      </c>
      <c r="C12" s="21">
        <v>50000</v>
      </c>
      <c r="D12" s="22">
        <v>74999</v>
      </c>
      <c r="E12" s="23">
        <v>50000</v>
      </c>
      <c r="F12" s="23">
        <v>80000</v>
      </c>
      <c r="G12" s="22">
        <v>66917</v>
      </c>
      <c r="H12" s="24">
        <v>60000</v>
      </c>
    </row>
    <row r="13" spans="1:10" ht="24" x14ac:dyDescent="0.45">
      <c r="A13" s="6" t="s">
        <v>26</v>
      </c>
      <c r="B13" s="12" t="s">
        <v>13</v>
      </c>
      <c r="C13" s="21">
        <v>64301</v>
      </c>
      <c r="D13" s="22">
        <v>82656</v>
      </c>
      <c r="E13" s="23">
        <v>106688</v>
      </c>
      <c r="F13" s="23">
        <v>88437</v>
      </c>
      <c r="G13" s="22">
        <v>146747</v>
      </c>
      <c r="H13" s="24">
        <v>121280</v>
      </c>
    </row>
    <row r="14" spans="1:10" x14ac:dyDescent="0.45">
      <c r="A14" s="13" t="s">
        <v>27</v>
      </c>
      <c r="B14" s="12" t="s">
        <v>13</v>
      </c>
      <c r="C14" s="21">
        <v>349996</v>
      </c>
      <c r="D14" s="22">
        <v>305000</v>
      </c>
      <c r="E14" s="23">
        <v>361914</v>
      </c>
      <c r="F14" s="23">
        <v>281915</v>
      </c>
      <c r="G14" s="22">
        <v>565000</v>
      </c>
      <c r="H14" s="24">
        <v>1582906</v>
      </c>
    </row>
    <row r="15" spans="1:10" x14ac:dyDescent="0.45">
      <c r="A15" s="13" t="s">
        <v>28</v>
      </c>
      <c r="B15" s="12" t="s">
        <v>13</v>
      </c>
      <c r="C15" s="21">
        <v>433814</v>
      </c>
      <c r="D15" s="22">
        <v>393149</v>
      </c>
      <c r="E15" s="23">
        <v>443425</v>
      </c>
      <c r="F15" s="23">
        <v>403151</v>
      </c>
      <c r="G15" s="22">
        <v>362592</v>
      </c>
      <c r="H15" s="24">
        <v>994399</v>
      </c>
    </row>
    <row r="16" spans="1:10" x14ac:dyDescent="0.45">
      <c r="A16" s="13" t="s">
        <v>18</v>
      </c>
      <c r="B16" s="12" t="s">
        <v>13</v>
      </c>
      <c r="C16" s="21">
        <v>364573</v>
      </c>
      <c r="D16" s="22">
        <v>391657</v>
      </c>
      <c r="E16" s="23">
        <v>411596</v>
      </c>
      <c r="F16" s="23">
        <v>424266</v>
      </c>
      <c r="G16" s="22">
        <v>366329</v>
      </c>
      <c r="H16" s="24">
        <v>387653</v>
      </c>
    </row>
    <row r="17" spans="1:10" x14ac:dyDescent="0.45">
      <c r="A17" s="13" t="s">
        <v>31</v>
      </c>
      <c r="B17" s="12" t="s">
        <v>13</v>
      </c>
      <c r="C17" s="21">
        <v>5331</v>
      </c>
      <c r="D17" s="22">
        <v>5791</v>
      </c>
      <c r="E17" s="23">
        <v>4878</v>
      </c>
      <c r="F17" s="23">
        <v>3593</v>
      </c>
      <c r="G17" s="22">
        <v>2991</v>
      </c>
      <c r="H17" s="24">
        <v>3220</v>
      </c>
    </row>
    <row r="18" spans="1:10" x14ac:dyDescent="0.45">
      <c r="A18" s="13" t="s">
        <v>32</v>
      </c>
      <c r="B18" s="12" t="s">
        <v>13</v>
      </c>
      <c r="C18" s="21">
        <v>1115</v>
      </c>
      <c r="D18" s="22">
        <v>1202</v>
      </c>
      <c r="E18" s="23">
        <v>1232</v>
      </c>
      <c r="F18" s="23">
        <v>1236</v>
      </c>
      <c r="G18" s="22">
        <v>1013</v>
      </c>
      <c r="H18" s="24">
        <v>1093</v>
      </c>
    </row>
    <row r="19" spans="1:10" x14ac:dyDescent="0.45">
      <c r="A19" s="13" t="s">
        <v>33</v>
      </c>
      <c r="B19" s="12" t="s">
        <v>13</v>
      </c>
      <c r="C19" s="21">
        <v>2062</v>
      </c>
      <c r="D19" s="22">
        <v>1496</v>
      </c>
      <c r="E19" s="23">
        <v>961</v>
      </c>
      <c r="F19" s="23">
        <v>937</v>
      </c>
      <c r="G19" s="22">
        <v>-885</v>
      </c>
      <c r="H19" s="24">
        <v>2643</v>
      </c>
    </row>
    <row r="20" spans="1:10" ht="24" x14ac:dyDescent="0.45">
      <c r="A20" s="6" t="s">
        <v>34</v>
      </c>
      <c r="B20" s="12" t="s">
        <v>13</v>
      </c>
      <c r="C20" s="21"/>
      <c r="D20" s="22"/>
      <c r="E20" s="23"/>
      <c r="F20" s="23">
        <v>818</v>
      </c>
      <c r="G20" s="22">
        <v>1179</v>
      </c>
      <c r="H20" s="24">
        <v>1205</v>
      </c>
    </row>
    <row r="21" spans="1:10" x14ac:dyDescent="0.45">
      <c r="A21" s="13" t="s">
        <v>16</v>
      </c>
      <c r="B21" s="12" t="s">
        <v>13</v>
      </c>
      <c r="C21" s="21">
        <v>207483</v>
      </c>
      <c r="D21" s="22">
        <v>213167</v>
      </c>
      <c r="E21" s="23">
        <v>221133</v>
      </c>
      <c r="F21" s="23">
        <v>226475</v>
      </c>
      <c r="G21" s="22">
        <v>235504</v>
      </c>
      <c r="H21" s="24">
        <v>292561</v>
      </c>
    </row>
    <row r="22" spans="1:10" x14ac:dyDescent="0.45">
      <c r="A22" s="13" t="s">
        <v>29</v>
      </c>
      <c r="B22" s="12" t="s">
        <v>13</v>
      </c>
      <c r="C22" s="21">
        <v>59719</v>
      </c>
      <c r="D22" s="22">
        <v>88879</v>
      </c>
      <c r="E22" s="23">
        <v>57368</v>
      </c>
      <c r="F22" s="23">
        <v>35477</v>
      </c>
      <c r="G22" s="22">
        <v>35484</v>
      </c>
      <c r="H22" s="24">
        <v>27775</v>
      </c>
    </row>
    <row r="23" spans="1:10" ht="15.4" thickBot="1" x14ac:dyDescent="0.5">
      <c r="A23" s="14" t="s">
        <v>30</v>
      </c>
      <c r="B23" s="15" t="s">
        <v>13</v>
      </c>
      <c r="C23" s="25">
        <v>55458</v>
      </c>
      <c r="D23" s="26">
        <v>16620</v>
      </c>
      <c r="E23" s="27">
        <v>27079</v>
      </c>
      <c r="F23" s="27">
        <v>23574</v>
      </c>
      <c r="G23" s="26">
        <v>25040</v>
      </c>
      <c r="H23" s="28">
        <v>71276</v>
      </c>
    </row>
    <row r="24" spans="1:10" x14ac:dyDescent="0.45">
      <c r="C24" s="8" t="s">
        <v>23</v>
      </c>
    </row>
    <row r="25" spans="1:10" x14ac:dyDescent="0.45"/>
    <row r="26" spans="1:10" x14ac:dyDescent="0.45">
      <c r="A26" s="4" t="s">
        <v>36</v>
      </c>
      <c r="B26" s="2"/>
      <c r="C26" s="2"/>
      <c r="D26" s="2"/>
      <c r="E26" s="2"/>
      <c r="F26" s="2"/>
      <c r="G26" s="2"/>
      <c r="H26" s="2"/>
      <c r="I26" s="2"/>
      <c r="J26" s="2"/>
    </row>
    <row r="27" spans="1:10" x14ac:dyDescent="0.45">
      <c r="C27" s="7"/>
      <c r="D27" s="7"/>
      <c r="E27" s="7"/>
      <c r="F27" s="7"/>
      <c r="G27" s="7"/>
      <c r="H27" s="7"/>
    </row>
    <row r="28" spans="1:10" x14ac:dyDescent="0.45">
      <c r="A28" s="7"/>
      <c r="B28" s="7"/>
      <c r="C28" s="16" t="str">
        <f t="shared" ref="C28:H28" si="0">C9</f>
        <v>FY16</v>
      </c>
      <c r="D28" s="16" t="str">
        <f t="shared" si="0"/>
        <v>FY17</v>
      </c>
      <c r="E28" s="16" t="str">
        <f t="shared" si="0"/>
        <v>FY18</v>
      </c>
      <c r="F28" s="16" t="str">
        <f t="shared" si="0"/>
        <v>FY19</v>
      </c>
      <c r="G28" s="16" t="str">
        <f t="shared" si="0"/>
        <v>FY20</v>
      </c>
      <c r="H28" s="16" t="str">
        <f t="shared" si="0"/>
        <v>FY21</v>
      </c>
    </row>
    <row r="29" spans="1:10" x14ac:dyDescent="0.45">
      <c r="A29" s="17" t="str">
        <f>A10</f>
        <v>現預金</v>
      </c>
      <c r="B29" s="17" t="s">
        <v>14</v>
      </c>
      <c r="C29" s="18">
        <f>C10/100</f>
        <v>12221.01</v>
      </c>
      <c r="D29" s="18">
        <f t="shared" ref="D29:H29" si="1">D10/100</f>
        <v>13167.93</v>
      </c>
      <c r="E29" s="18">
        <f t="shared" si="1"/>
        <v>13145.64</v>
      </c>
      <c r="F29" s="18">
        <f t="shared" si="1"/>
        <v>13577.33</v>
      </c>
      <c r="G29" s="18">
        <f t="shared" si="1"/>
        <v>21891.52</v>
      </c>
      <c r="H29" s="18">
        <f>H10/100</f>
        <v>14206.53</v>
      </c>
    </row>
    <row r="30" spans="1:10" x14ac:dyDescent="0.45">
      <c r="A30" s="17" t="s">
        <v>3</v>
      </c>
      <c r="B30" s="17" t="s">
        <v>14</v>
      </c>
      <c r="C30" s="18">
        <f>SUM(C11:C15)/100</f>
        <v>10484.870000000001</v>
      </c>
      <c r="D30" s="18">
        <f t="shared" ref="D30:G30" si="2">SUM(D11:D15)/100</f>
        <v>9830.59</v>
      </c>
      <c r="E30" s="18">
        <f t="shared" si="2"/>
        <v>11051.87</v>
      </c>
      <c r="F30" s="18">
        <f t="shared" si="2"/>
        <v>9829.59</v>
      </c>
      <c r="G30" s="18">
        <f t="shared" si="2"/>
        <v>17612.09</v>
      </c>
      <c r="H30" s="18">
        <f>SUM(H11:H15)/100</f>
        <v>28987.31</v>
      </c>
    </row>
    <row r="31" spans="1:10" x14ac:dyDescent="0.45">
      <c r="A31" s="29" t="s">
        <v>19</v>
      </c>
      <c r="B31" s="29" t="s">
        <v>14</v>
      </c>
      <c r="C31" s="30">
        <f>SUM(C16:C23)/100</f>
        <v>6957.41</v>
      </c>
      <c r="D31" s="30">
        <f t="shared" ref="D31:G31" si="3">SUM(D16:D23)/100</f>
        <v>7188.12</v>
      </c>
      <c r="E31" s="30">
        <f t="shared" si="3"/>
        <v>7242.47</v>
      </c>
      <c r="F31" s="30">
        <f t="shared" si="3"/>
        <v>7163.76</v>
      </c>
      <c r="G31" s="30">
        <f t="shared" si="3"/>
        <v>6666.55</v>
      </c>
      <c r="H31" s="30">
        <f>SUM(H16:H23)/100</f>
        <v>7874.26</v>
      </c>
    </row>
    <row r="32" spans="1:10" ht="21" x14ac:dyDescent="0.45">
      <c r="A32" s="35" t="s">
        <v>38</v>
      </c>
      <c r="B32" s="29" t="s">
        <v>15</v>
      </c>
      <c r="C32" s="38">
        <f>(C30-C29)/C31</f>
        <v>-0.24953826208316018</v>
      </c>
      <c r="D32" s="38">
        <f t="shared" ref="D32:H32" si="4">(D30-D29)/D31</f>
        <v>-0.4642855155450939</v>
      </c>
      <c r="E32" s="38">
        <f t="shared" si="4"/>
        <v>-0.2890961232839071</v>
      </c>
      <c r="F32" s="38">
        <f t="shared" si="4"/>
        <v>-0.52315264609646328</v>
      </c>
      <c r="G32" s="38">
        <f t="shared" si="4"/>
        <v>-0.64192573370033978</v>
      </c>
      <c r="H32" s="38">
        <f t="shared" si="4"/>
        <v>1.8771008323321812</v>
      </c>
    </row>
    <row r="33" spans="1:10" x14ac:dyDescent="0.45">
      <c r="A33" s="33" t="str">
        <f>A29</f>
        <v>現預金</v>
      </c>
      <c r="B33" s="29" t="s">
        <v>17</v>
      </c>
      <c r="C33" s="36">
        <f>C29/$C29*100</f>
        <v>100</v>
      </c>
      <c r="D33" s="36">
        <f t="shared" ref="D33:H33" si="5">D29/$C29*100</f>
        <v>107.74829576278884</v>
      </c>
      <c r="E33" s="36">
        <f t="shared" si="5"/>
        <v>107.56590494566325</v>
      </c>
      <c r="F33" s="36">
        <f t="shared" si="5"/>
        <v>111.09826438240373</v>
      </c>
      <c r="G33" s="36">
        <f t="shared" si="5"/>
        <v>179.13020282284361</v>
      </c>
      <c r="H33" s="36">
        <f>H29/$C29*100</f>
        <v>116.24677502104981</v>
      </c>
    </row>
    <row r="34" spans="1:10" x14ac:dyDescent="0.45">
      <c r="A34" s="33" t="str">
        <f>A30</f>
        <v>有利子負債</v>
      </c>
      <c r="B34" s="29" t="s">
        <v>17</v>
      </c>
      <c r="C34" s="36">
        <f>C30/$C30*100</f>
        <v>100</v>
      </c>
      <c r="D34" s="36">
        <f>D30/$C30*100</f>
        <v>93.759770030529694</v>
      </c>
      <c r="E34" s="36">
        <f t="shared" ref="E33:H35" si="6">E30/$C30*100</f>
        <v>105.40779237129311</v>
      </c>
      <c r="F34" s="36">
        <f t="shared" si="6"/>
        <v>93.750232477846637</v>
      </c>
      <c r="G34" s="36">
        <f t="shared" si="6"/>
        <v>167.97623623373488</v>
      </c>
      <c r="H34" s="36">
        <f>H30/$C30*100</f>
        <v>276.46799626509437</v>
      </c>
    </row>
    <row r="35" spans="1:10" x14ac:dyDescent="0.45">
      <c r="A35" s="34" t="str">
        <f>A31</f>
        <v>EBITDA</v>
      </c>
      <c r="B35" s="19" t="s">
        <v>17</v>
      </c>
      <c r="C35" s="20">
        <f>C31/$C31*100</f>
        <v>100</v>
      </c>
      <c r="D35" s="20">
        <f>D31/$C31*100</f>
        <v>103.31603283405751</v>
      </c>
      <c r="E35" s="20">
        <f t="shared" si="6"/>
        <v>104.09721433694436</v>
      </c>
      <c r="F35" s="20">
        <f t="shared" si="6"/>
        <v>102.96590254131925</v>
      </c>
      <c r="G35" s="20">
        <f t="shared" si="6"/>
        <v>95.81942130764179</v>
      </c>
      <c r="H35" s="20">
        <f t="shared" si="6"/>
        <v>113.17803607951811</v>
      </c>
    </row>
    <row r="36" spans="1:10" x14ac:dyDescent="0.45">
      <c r="A36" s="32" t="s">
        <v>21</v>
      </c>
      <c r="B36" s="37"/>
      <c r="C36" s="37"/>
      <c r="D36" s="37"/>
      <c r="E36" s="37"/>
      <c r="F36" s="37"/>
      <c r="G36" s="37"/>
      <c r="H36" s="37"/>
    </row>
    <row r="37" spans="1:10" x14ac:dyDescent="0.45">
      <c r="A37" s="5"/>
      <c r="C37" s="31"/>
      <c r="D37" s="31"/>
      <c r="E37" s="31"/>
      <c r="F37" s="31"/>
      <c r="G37" s="31"/>
      <c r="H37" s="31"/>
    </row>
    <row r="38" spans="1:10" x14ac:dyDescent="0.45">
      <c r="A38" s="4" t="s">
        <v>37</v>
      </c>
      <c r="B38" s="2"/>
      <c r="C38" s="2"/>
      <c r="D38" s="2"/>
      <c r="E38" s="2"/>
      <c r="F38" s="2"/>
      <c r="G38" s="2"/>
      <c r="H38" s="2"/>
      <c r="I38" s="2"/>
      <c r="J38" s="2"/>
    </row>
    <row r="39" spans="1:10" x14ac:dyDescent="0.45"/>
    <row r="40" spans="1:10" x14ac:dyDescent="0.45"/>
    <row r="41" spans="1:10" x14ac:dyDescent="0.45"/>
    <row r="42" spans="1:10" x14ac:dyDescent="0.45"/>
    <row r="43" spans="1:10" x14ac:dyDescent="0.45"/>
    <row r="44" spans="1:10" x14ac:dyDescent="0.45"/>
    <row r="45" spans="1:10" x14ac:dyDescent="0.45"/>
    <row r="46" spans="1:10" x14ac:dyDescent="0.45"/>
    <row r="47" spans="1:10" x14ac:dyDescent="0.45"/>
    <row r="48" spans="1:10" x14ac:dyDescent="0.45"/>
    <row r="49" s="8" customFormat="1" x14ac:dyDescent="0.45"/>
    <row r="50" s="8" customFormat="1" x14ac:dyDescent="0.45"/>
    <row r="51" s="8" customFormat="1" x14ac:dyDescent="0.45"/>
    <row r="52" s="8" customFormat="1" x14ac:dyDescent="0.45"/>
    <row r="53" s="8" customFormat="1" x14ac:dyDescent="0.45"/>
    <row r="54" s="8" customFormat="1" x14ac:dyDescent="0.45"/>
    <row r="55" s="8" customFormat="1" x14ac:dyDescent="0.45"/>
    <row r="56" s="8" customFormat="1" x14ac:dyDescent="0.45"/>
    <row r="57" s="8" customFormat="1" x14ac:dyDescent="0.45"/>
    <row r="58" s="8" customFormat="1" x14ac:dyDescent="0.45"/>
    <row r="59" s="8" customFormat="1" ht="15" customHeight="1" x14ac:dyDescent="0.45"/>
    <row r="60" s="8" customFormat="1" ht="15" hidden="1" customHeight="1" x14ac:dyDescent="0.45"/>
    <row r="61" s="8" customFormat="1" ht="15" hidden="1" customHeight="1" x14ac:dyDescent="0.45"/>
    <row r="62" s="8" customFormat="1" ht="15" hidden="1" customHeight="1" x14ac:dyDescent="0.45"/>
    <row r="63" s="8" customFormat="1" ht="15" hidden="1" customHeight="1" x14ac:dyDescent="0.45"/>
  </sheetData>
  <phoneticPr fontId="2"/>
  <pageMargins left="0.7" right="0.7" top="0.75" bottom="0.75" header="0.3" footer="0.3"/>
  <pageSetup paperSize="9" orientation="portrait" r:id="rId1"/>
  <ignoredErrors>
    <ignoredError sqref="C30:H31" formulaRange="1"/>
  </ignoredErrors>
  <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 high="1" low="1" xr2:uid="{D653C2B2-C194-4138-A984-324FDEFC82E1}">
          <x14:colorSeries theme="3" tint="0.499984740745262"/>
          <x14:colorNegative theme="1" tint="0.249977111117893"/>
          <x14:colorAxis rgb="FF000000"/>
          <x14:colorMarkers theme="1" tint="0.249977111117893"/>
          <x14:colorFirst theme="1" tint="0.249977111117893"/>
          <x14:colorLast theme="1" tint="0.249977111117893"/>
          <x14:colorHigh theme="1" tint="0.249977111117893"/>
          <x14:colorLow theme="1" tint="0.249977111117893"/>
          <x14:sparklines>
            <x14:sparkline>
              <xm:f>'EBITDA-NIBDR'!C10:H10</xm:f>
              <xm:sqref>I10</xm:sqref>
            </x14:sparkline>
          </x14:sparklines>
        </x14:sparklineGroup>
        <x14:sparklineGroup displayEmptyCellsAs="gap" high="1" low="1" xr2:uid="{B0D04556-28F9-402B-9F6F-E263252B85BA}">
          <x14:colorSeries theme="3" tint="0.499984740745262"/>
          <x14:colorNegative theme="1" tint="0.249977111117893"/>
          <x14:colorAxis rgb="FF000000"/>
          <x14:colorMarkers theme="1" tint="0.249977111117893"/>
          <x14:colorFirst theme="1" tint="0.249977111117893"/>
          <x14:colorLast theme="1" tint="0.249977111117893"/>
          <x14:colorHigh theme="1" tint="0.249977111117893"/>
          <x14:colorLow theme="1" tint="0.249977111117893"/>
          <x14:sparklines>
            <x14:sparkline>
              <xm:f>'EBITDA-NIBDR'!C16:H16</xm:f>
              <xm:sqref>I16</xm:sqref>
            </x14:sparkline>
          </x14:sparklines>
        </x14:sparklineGroup>
        <x14:sparklineGroup displayEmptyCellsAs="gap" high="1" low="1" xr2:uid="{7E42893A-5EFE-4EC0-8703-312E680C5C9C}">
          <x14:colorSeries theme="3" tint="0.499984740745262"/>
          <x14:colorNegative theme="1" tint="0.249977111117893"/>
          <x14:colorAxis rgb="FF000000"/>
          <x14:colorMarkers theme="1" tint="0.249977111117893"/>
          <x14:colorFirst theme="1" tint="0.249977111117893"/>
          <x14:colorLast theme="1" tint="0.249977111117893"/>
          <x14:colorHigh theme="1" tint="0.249977111117893"/>
          <x14:colorLow theme="1" tint="0.249977111117893"/>
          <x14:sparklines>
            <x14:sparkline>
              <xm:f>'EBITDA-NIBDR'!C21:H21</xm:f>
              <xm:sqref>I21</xm:sqref>
            </x14:sparkline>
            <x14:sparkline>
              <xm:f>'EBITDA-NIBDR'!C22:H22</xm:f>
              <xm:sqref>I22</xm:sqref>
            </x14:sparkline>
          </x14:sparklines>
        </x14:sparklineGroup>
        <x14:sparklineGroup displayEmptyCellsAs="gap" high="1" low="1" xr2:uid="{2B0536B4-9112-4287-9A37-E7312145C120}">
          <x14:colorSeries theme="3" tint="0.499984740745262"/>
          <x14:colorNegative theme="1" tint="0.249977111117893"/>
          <x14:colorAxis rgb="FF000000"/>
          <x14:colorMarkers theme="1" tint="0.249977111117893"/>
          <x14:colorFirst theme="1" tint="0.249977111117893"/>
          <x14:colorLast theme="1" tint="0.249977111117893"/>
          <x14:colorHigh theme="1" tint="0.249977111117893"/>
          <x14:colorLow theme="1" tint="0.249977111117893"/>
          <x14:sparklines>
            <x14:sparkline>
              <xm:f>'EBITDA-NIBDR'!C23:H23</xm:f>
              <xm:sqref>I23</xm:sqref>
            </x14:sparkline>
          </x14:sparklines>
        </x14:sparklineGroup>
        <x14:sparklineGroup displayEmptyCellsAs="gap" high="1" low="1" xr2:uid="{5570C143-1D1E-47CB-BFDD-2C798732D9CB}">
          <x14:colorSeries theme="3" tint="0.499984740745262"/>
          <x14:colorNegative theme="1" tint="0.249977111117893"/>
          <x14:colorAxis rgb="FF000000"/>
          <x14:colorMarkers theme="1" tint="0.249977111117893"/>
          <x14:colorFirst theme="1" tint="0.249977111117893"/>
          <x14:colorLast theme="1" tint="0.249977111117893"/>
          <x14:colorHigh theme="1" tint="0.249977111117893"/>
          <x14:colorLow theme="1" tint="0.249977111117893"/>
          <x14:sparklines>
            <x14:sparkline>
              <xm:f>'EBITDA-NIBDR'!C13:H13</xm:f>
              <xm:sqref>I13</xm:sqref>
            </x14:sparkline>
          </x14:sparklines>
        </x14:sparklineGroup>
        <x14:sparklineGroup displayEmptyCellsAs="gap" high="1" low="1" xr2:uid="{5166AAC6-74CB-4954-8AFC-7D0600AF9ADF}">
          <x14:colorSeries theme="3" tint="0.499984740745262"/>
          <x14:colorNegative theme="1" tint="0.249977111117893"/>
          <x14:colorAxis rgb="FF000000"/>
          <x14:colorMarkers theme="1" tint="0.249977111117893"/>
          <x14:colorFirst theme="1" tint="0.249977111117893"/>
          <x14:colorLast theme="1" tint="0.249977111117893"/>
          <x14:colorHigh theme="1" tint="0.249977111117893"/>
          <x14:colorLow theme="1" tint="0.249977111117893"/>
          <x14:sparklines>
            <x14:sparkline>
              <xm:f>'EBITDA-NIBDR'!C11:H11</xm:f>
              <xm:sqref>I11</xm:sqref>
            </x14:sparkline>
          </x14:sparklines>
        </x14:sparklineGroup>
        <x14:sparklineGroup displayEmptyCellsAs="gap" high="1" low="1" xr2:uid="{78D5DE1D-B98D-42D1-974A-D135F719E26A}">
          <x14:colorSeries theme="3" tint="0.499984740745262"/>
          <x14:colorNegative theme="1" tint="0.249977111117893"/>
          <x14:colorAxis rgb="FF000000"/>
          <x14:colorMarkers theme="1" tint="0.249977111117893"/>
          <x14:colorFirst theme="1" tint="0.249977111117893"/>
          <x14:colorLast theme="1" tint="0.249977111117893"/>
          <x14:colorHigh theme="1" tint="0.249977111117893"/>
          <x14:colorLow theme="1" tint="0.249977111117893"/>
          <x14:sparklines>
            <x14:sparkline>
              <xm:f>'EBITDA-NIBDR'!C12:H12</xm:f>
              <xm:sqref>I12</xm:sqref>
            </x14:sparkline>
          </x14:sparklines>
        </x14:sparklineGroup>
        <x14:sparklineGroup displayEmptyCellsAs="gap" high="1" low="1" xr2:uid="{6CC78397-91AA-427C-A9DD-D14A98CE12DF}">
          <x14:colorSeries theme="3" tint="0.499984740745262"/>
          <x14:colorNegative theme="1" tint="0.249977111117893"/>
          <x14:colorAxis rgb="FF000000"/>
          <x14:colorMarkers theme="1" tint="0.249977111117893"/>
          <x14:colorFirst theme="1" tint="0.249977111117893"/>
          <x14:colorLast theme="1" tint="0.249977111117893"/>
          <x14:colorHigh theme="1" tint="0.249977111117893"/>
          <x14:colorLow theme="1" tint="0.249977111117893"/>
          <x14:sparklines>
            <x14:sparkline>
              <xm:f>'EBITDA-NIBDR'!C14:H14</xm:f>
              <xm:sqref>I14</xm:sqref>
            </x14:sparkline>
          </x14:sparklines>
        </x14:sparklineGroup>
        <x14:sparklineGroup displayEmptyCellsAs="gap" high="1" low="1" xr2:uid="{8FCB5DE2-BD60-4D60-B33B-DD3B32E85A25}">
          <x14:colorSeries theme="3" tint="0.499984740745262"/>
          <x14:colorNegative theme="1" tint="0.249977111117893"/>
          <x14:colorAxis rgb="FF000000"/>
          <x14:colorMarkers theme="1" tint="0.249977111117893"/>
          <x14:colorFirst theme="1" tint="0.249977111117893"/>
          <x14:colorLast theme="1" tint="0.249977111117893"/>
          <x14:colorHigh theme="1" tint="0.249977111117893"/>
          <x14:colorLow theme="1" tint="0.249977111117893"/>
          <x14:sparklines>
            <x14:sparkline>
              <xm:f>'EBITDA-NIBDR'!C15:H15</xm:f>
              <xm:sqref>I15</xm:sqref>
            </x14:sparkline>
          </x14:sparklines>
        </x14:sparklineGroup>
        <x14:sparklineGroup displayEmptyCellsAs="gap" high="1" low="1" xr2:uid="{5FE453E1-8C20-4E8A-BE0B-DD60C3CE680F}">
          <x14:colorSeries theme="3" tint="0.499984740745262"/>
          <x14:colorNegative theme="1" tint="0.249977111117893"/>
          <x14:colorAxis rgb="FF000000"/>
          <x14:colorMarkers theme="1" tint="0.249977111117893"/>
          <x14:colorFirst theme="1" tint="0.249977111117893"/>
          <x14:colorLast theme="1" tint="0.249977111117893"/>
          <x14:colorHigh theme="1" tint="0.249977111117893"/>
          <x14:colorLow theme="1" tint="0.249977111117893"/>
          <x14:sparklines>
            <x14:sparkline>
              <xm:f>'EBITDA-NIBDR'!C17:H17</xm:f>
              <xm:sqref>I17</xm:sqref>
            </x14:sparkline>
            <x14:sparkline>
              <xm:f>'EBITDA-NIBDR'!C18:H18</xm:f>
              <xm:sqref>I18</xm:sqref>
            </x14:sparkline>
            <x14:sparkline>
              <xm:f>'EBITDA-NIBDR'!C19:H19</xm:f>
              <xm:sqref>I19</xm:sqref>
            </x14:sparkline>
          </x14:sparklines>
        </x14:sparklineGroup>
        <x14:sparklineGroup displayEmptyCellsAs="gap" high="1" low="1" xr2:uid="{C8891C75-2D61-4A13-B43C-B743487E5C6C}">
          <x14:colorSeries theme="3" tint="0.499984740745262"/>
          <x14:colorNegative theme="1" tint="0.249977111117893"/>
          <x14:colorAxis rgb="FF000000"/>
          <x14:colorMarkers theme="1" tint="0.249977111117893"/>
          <x14:colorFirst theme="1" tint="0.249977111117893"/>
          <x14:colorLast theme="1" tint="0.249977111117893"/>
          <x14:colorHigh theme="1" tint="0.249977111117893"/>
          <x14:colorLow theme="1" tint="0.249977111117893"/>
          <x14:sparklines>
            <x14:sparkline>
              <xm:f>'EBITDA-NIBDR'!C20:H20</xm:f>
              <xm:sqref>I20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EBITDA-NIBDR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2022-12-17T10:01:36Z</dcterms:created>
  <dcterms:modified xsi:type="dcterms:W3CDTF">2023-02-27T05:34:01Z</dcterms:modified>
</cp:coreProperties>
</file>