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2" documentId="8_{C25D86ED-BC7B-40A4-9024-2F43F8BF4813}" xr6:coauthVersionLast="47" xr6:coauthVersionMax="47" xr10:uidLastSave="{3276EDCF-862E-4B9D-9A72-FF17BE9E14E2}"/>
  <bookViews>
    <workbookView xWindow="-98" yWindow="-98" windowWidth="20715" windowHeight="13155" xr2:uid="{F0365B5C-8FC7-4E81-8465-7077C0B2E864}"/>
  </bookViews>
  <sheets>
    <sheet name="売上高純金利負担率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8" l="1"/>
  <c r="A25" i="18"/>
  <c r="A24" i="18"/>
  <c r="D24" i="18"/>
  <c r="E24" i="18"/>
  <c r="F24" i="18"/>
  <c r="G24" i="18"/>
  <c r="H24" i="18"/>
  <c r="C24" i="18"/>
  <c r="C23" i="18"/>
  <c r="D25" i="18"/>
  <c r="E25" i="18"/>
  <c r="F25" i="18"/>
  <c r="G25" i="18"/>
  <c r="H25" i="18"/>
  <c r="C25" i="18"/>
  <c r="C22" i="18"/>
  <c r="C20" i="18"/>
  <c r="C21" i="18"/>
  <c r="D20" i="18"/>
  <c r="E20" i="18"/>
  <c r="F20" i="18"/>
  <c r="G20" i="18"/>
  <c r="H20" i="18"/>
  <c r="A21" i="18"/>
  <c r="H21" i="18"/>
  <c r="G21" i="18"/>
  <c r="G22" i="18" s="1"/>
  <c r="F21" i="18"/>
  <c r="F22" i="18" s="1"/>
  <c r="E21" i="18"/>
  <c r="D21" i="18"/>
  <c r="D22" i="18" s="1"/>
  <c r="H19" i="18"/>
  <c r="G19" i="18"/>
  <c r="F19" i="18"/>
  <c r="E19" i="18"/>
  <c r="D19" i="18"/>
  <c r="C19" i="18"/>
  <c r="A19" i="18"/>
  <c r="A23" i="18" s="1"/>
  <c r="H18" i="18"/>
  <c r="G18" i="18"/>
  <c r="F18" i="18"/>
  <c r="E18" i="18"/>
  <c r="D18" i="18"/>
  <c r="C18" i="18"/>
  <c r="H22" i="18" l="1"/>
  <c r="G23" i="18"/>
  <c r="H23" i="18"/>
  <c r="D23" i="18"/>
  <c r="E23" i="18"/>
  <c r="F23" i="18"/>
</calcChain>
</file>

<file path=xl/sharedStrings.xml><?xml version="1.0" encoding="utf-8"?>
<sst xmlns="http://schemas.openxmlformats.org/spreadsheetml/2006/main" count="35" uniqueCount="28">
  <si>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</si>
  <si>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</si>
  <si>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</si>
  <si>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●財務諸表</t>
    <rPh sb="1" eb="5">
      <t>ザイムショヒョウ</t>
    </rPh>
    <phoneticPr fontId="5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</si>
  <si>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</si>
  <si>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</si>
  <si>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</si>
  <si>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</si>
  <si>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</si>
  <si>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</si>
  <si>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</si>
  <si>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</si>
  <si>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</si>
  <si>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※FY16=2016年度＝2017年3月期</t>
    <rPh sb="17" eb="18">
      <t>ネン</t>
    </rPh>
    <rPh sb="19" eb="21">
      <t>ガツキ</t>
    </rPh>
    <phoneticPr fontId="5"/>
  </si>
  <si>
    <t>億円</t>
    <rPh sb="0" eb="2">
      <t>オクエン</t>
    </rPh>
    <phoneticPr fontId="5"/>
  </si>
  <si>
    <t>%</t>
    <phoneticPr fontId="5"/>
  </si>
  <si>
    <t>指数</t>
    <rPh sb="0" eb="2">
      <t>シスウ</t>
    </rPh>
    <phoneticPr fontId="2"/>
  </si>
  <si>
    <t>営業収益</t>
    <rPh sb="0" eb="4">
      <t>エイギョウシュウエキ</t>
    </rPh>
    <phoneticPr fontId="5"/>
  </si>
  <si>
    <t>※指数＝FY16の値を100にして計算</t>
    <rPh sb="1" eb="3">
      <t>シスウ</t>
    </rPh>
    <rPh sb="9" eb="10">
      <t>アタイ</t>
    </rPh>
    <rPh sb="17" eb="19">
      <t>ケイサン</t>
    </rPh>
    <phoneticPr fontId="2"/>
  </si>
  <si>
    <t>支払利息</t>
    <rPh sb="0" eb="4">
      <t>シハライリソク</t>
    </rPh>
    <phoneticPr fontId="5"/>
  </si>
  <si>
    <t>サンプル_三井不動産</t>
    <rPh sb="5" eb="10">
      <t>ミツイフドウサン</t>
    </rPh>
    <phoneticPr fontId="4"/>
  </si>
  <si>
    <t>受取利息</t>
    <rPh sb="0" eb="2">
      <t>ウケトリ</t>
    </rPh>
    <rPh sb="2" eb="4">
      <t>リソク</t>
    </rPh>
    <phoneticPr fontId="5"/>
  </si>
  <si>
    <t>受取配当金</t>
    <rPh sb="0" eb="2">
      <t>ウケトリ</t>
    </rPh>
    <rPh sb="2" eb="5">
      <t>ハイトウキン</t>
    </rPh>
    <phoneticPr fontId="5"/>
  </si>
  <si>
    <t>金融収益</t>
    <rPh sb="0" eb="4">
      <t>キンユウシュウエキ</t>
    </rPh>
    <phoneticPr fontId="2"/>
  </si>
  <si>
    <t>売上高純金利負担率</t>
    <rPh sb="0" eb="3">
      <t>ウリアゲダカ</t>
    </rPh>
    <rPh sb="3" eb="4">
      <t>ジュン</t>
    </rPh>
    <rPh sb="4" eb="8">
      <t>キンリフタン</t>
    </rPh>
    <rPh sb="8" eb="9">
      <t>リツ</t>
    </rPh>
    <phoneticPr fontId="2"/>
  </si>
  <si>
    <t>売上高純金利負担率</t>
    <rPh sb="0" eb="2">
      <t>ウリアゲ</t>
    </rPh>
    <rPh sb="2" eb="3">
      <t>ダカ</t>
    </rPh>
    <rPh sb="3" eb="4">
      <t>ジュン</t>
    </rPh>
    <rPh sb="4" eb="6">
      <t>キンリ</t>
    </rPh>
    <rPh sb="6" eb="8">
      <t>フタン</t>
    </rPh>
    <rPh sb="8" eb="9">
      <t>リツ</t>
    </rPh>
    <phoneticPr fontId="5"/>
  </si>
  <si>
    <t>売上高純金利負担率の計算</t>
    <rPh sb="0" eb="2">
      <t>ウリアゲ</t>
    </rPh>
    <rPh sb="2" eb="3">
      <t>ダカ</t>
    </rPh>
    <rPh sb="3" eb="4">
      <t>ジュン</t>
    </rPh>
    <rPh sb="4" eb="6">
      <t>キンリ</t>
    </rPh>
    <rPh sb="6" eb="8">
      <t>フタン</t>
    </rPh>
    <rPh sb="8" eb="9">
      <t>リツ</t>
    </rPh>
    <rPh sb="10" eb="12">
      <t>ケイサン</t>
    </rPh>
    <phoneticPr fontId="5"/>
  </si>
  <si>
    <t>売上高純金利負担率の推移</t>
    <rPh sb="0" eb="2">
      <t>ウリアゲ</t>
    </rPh>
    <rPh sb="2" eb="3">
      <t>ダカ</t>
    </rPh>
    <rPh sb="3" eb="4">
      <t>ジュン</t>
    </rPh>
    <rPh sb="4" eb="6">
      <t>キンリ</t>
    </rPh>
    <rPh sb="6" eb="8">
      <t>フタン</t>
    </rPh>
    <rPh sb="8" eb="9">
      <t>リツ</t>
    </rPh>
    <rPh sb="10" eb="12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</si>
</sst>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4" borderId="1" xfId="0" applyFont="1" applyFill="1" applyBorder="1">
      <alignment vertical="center"/>
    </xf>
    <xf numFmtId="0" fontId="3" fillId="5" borderId="11" xfId="0" applyFont="1" applyFill="1" applyBorder="1">
      <alignment vertical="center"/>
    </xf>
    <xf numFmtId="38" fontId="9" fillId="0" borderId="11" xfId="1" applyFont="1" applyBorder="1">
      <alignment vertical="center"/>
    </xf>
    <xf numFmtId="0" fontId="3" fillId="5" borderId="10" xfId="0" applyFont="1" applyFill="1" applyBorder="1">
      <alignment vertical="center"/>
    </xf>
    <xf numFmtId="176" fontId="9" fillId="0" borderId="10" xfId="1" applyNumberFormat="1" applyFont="1" applyBorder="1">
      <alignment vertical="center"/>
    </xf>
    <xf numFmtId="38" fontId="8" fillId="3" borderId="8" xfId="1" applyFont="1" applyFill="1" applyBorder="1">
      <alignment vertical="center"/>
    </xf>
    <xf numFmtId="38" fontId="8" fillId="3" borderId="9" xfId="1" applyFont="1" applyFill="1" applyBorder="1">
      <alignment vertical="center"/>
    </xf>
    <xf numFmtId="38" fontId="8" fillId="3" borderId="9" xfId="1" applyFont="1" applyFill="1" applyBorder="1" applyAlignment="1">
      <alignment vertical="center" wrapText="1"/>
    </xf>
    <xf numFmtId="38" fontId="8" fillId="3" borderId="3" xfId="1" applyFont="1" applyFill="1" applyBorder="1">
      <alignment vertical="center"/>
    </xf>
    <xf numFmtId="0" fontId="7" fillId="5" borderId="4" xfId="0" applyFont="1" applyFill="1" applyBorder="1" applyAlignment="1">
      <alignment vertical="center" wrapText="1"/>
    </xf>
    <xf numFmtId="0" fontId="3" fillId="5" borderId="4" xfId="0" applyFont="1" applyFill="1" applyBorder="1">
      <alignment vertical="center"/>
    </xf>
    <xf numFmtId="38" fontId="9" fillId="0" borderId="4" xfId="1" applyFont="1" applyBorder="1">
      <alignment vertical="center"/>
    </xf>
    <xf numFmtId="38" fontId="9" fillId="0" borderId="0" xfId="1" applyFont="1" applyBorder="1">
      <alignment vertical="center"/>
    </xf>
    <xf numFmtId="0" fontId="7" fillId="0" borderId="0" xfId="0" applyFont="1">
      <alignment vertical="center"/>
    </xf>
    <xf numFmtId="0" fontId="3" fillId="5" borderId="4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vertical="center" wrapText="1"/>
    </xf>
    <xf numFmtId="38" fontId="8" fillId="3" borderId="12" xfId="1" applyFont="1" applyFill="1" applyBorder="1">
      <alignment vertical="center"/>
    </xf>
    <xf numFmtId="38" fontId="8" fillId="3" borderId="13" xfId="1" applyFont="1" applyFill="1" applyBorder="1">
      <alignment vertical="center"/>
    </xf>
    <xf numFmtId="38" fontId="8" fillId="3" borderId="13" xfId="1" applyFont="1" applyFill="1" applyBorder="1" applyAlignment="1">
      <alignment vertical="center" wrapText="1"/>
    </xf>
    <xf numFmtId="38" fontId="8" fillId="3" borderId="14" xfId="1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176" fontId="9" fillId="0" borderId="4" xfId="1" applyNumberFormat="1" applyFont="1" applyBorder="1">
      <alignment vertical="center"/>
    </xf>
    <xf numFmtId="40" fontId="9" fillId="0" borderId="0" xfId="1" applyNumberFormat="1" applyFont="1" applyBorder="1">
      <alignment vertical="center"/>
    </xf>
    <xf numFmtId="40" fontId="9" fillId="0" borderId="4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i="0" u="none" strike="noStrike" baseline="0"/>
              <a:t>売上高純金利負担率</a:t>
            </a:r>
            <a:r>
              <a:rPr lang="ja-JP" altLang="en-US" b="1"/>
              <a:t>の推移</a:t>
            </a:r>
            <a:endParaRPr lang="ja-JP" b="1"/>
          </a:p>
        </c:rich>
      </c:tx>
      <c:layout>
        <c:manualLayout>
          <c:xMode val="edge"/>
          <c:yMode val="edge"/>
          <c:x val="0.37421628065890289"/>
          <c:y val="2.11666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339473684210535E-2"/>
          <c:y val="0.15208250000000001"/>
          <c:w val="0.85842485380116962"/>
          <c:h val="0.638292777777777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売上高純金利負担率!$A$23:$B$23</c:f>
              <c:strCache>
                <c:ptCount val="2"/>
                <c:pt idx="0">
                  <c:v>営業収益</c:v>
                </c:pt>
                <c:pt idx="1">
                  <c:v>指数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売上高純金利負担率!$C$18:$H$18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売上高純金利負担率!$C$23:$H$23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102.73982408050617</c:v>
                </c:pt>
                <c:pt idx="2">
                  <c:v>109.19839992114602</c:v>
                </c:pt>
                <c:pt idx="3">
                  <c:v>111.8061553048082</c:v>
                </c:pt>
                <c:pt idx="4">
                  <c:v>117.7854467453955</c:v>
                </c:pt>
                <c:pt idx="5">
                  <c:v>123.26040121660439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8-4C67-9261-F6352E6E1FF3}"/>
            </c:ext>
          </c:extLst>
        </c:ser>
        <c:ser>
          <c:idx val="2"/>
          <c:order val="1"/>
          <c:tx>
            <c:strRef>
              <c:f>売上高純金利負担率!$A$24:$B$24</c:f>
              <c:strCache>
                <c:ptCount val="2"/>
                <c:pt idx="0">
                  <c:v>金融収益</c:v>
                </c:pt>
                <c:pt idx="1">
                  <c:v>指数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売上高純金利負担率!$C$18:$H$18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売上高純金利負担率!$C$24:$H$24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108.4507042253521</c:v>
                </c:pt>
                <c:pt idx="2">
                  <c:v>127.22410411838116</c:v>
                </c:pt>
                <c:pt idx="3">
                  <c:v>138.18862542342666</c:v>
                </c:pt>
                <c:pt idx="4">
                  <c:v>122.57086824745944</c:v>
                </c:pt>
                <c:pt idx="5">
                  <c:v>132.05562488857191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D-4539-81E5-D876B7D60C9F}"/>
            </c:ext>
          </c:extLst>
        </c:ser>
        <c:ser>
          <c:idx val="6"/>
          <c:order val="2"/>
          <c:tx>
            <c:strRef>
              <c:f>売上高純金利負担率!$A$25:$B$25</c:f>
              <c:strCache>
                <c:ptCount val="2"/>
                <c:pt idx="0">
                  <c:v>支払利息</c:v>
                </c:pt>
                <c:pt idx="1">
                  <c:v>指数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売上高純金利負担率!$C$18:$H$18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売上高純金利負担率!$C$25:$H$25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104.20962896809287</c:v>
                </c:pt>
                <c:pt idx="2">
                  <c:v>114.81691970447348</c:v>
                </c:pt>
                <c:pt idx="3">
                  <c:v>119.2741739059836</c:v>
                </c:pt>
                <c:pt idx="4">
                  <c:v>112.76690752618333</c:v>
                </c:pt>
                <c:pt idx="5">
                  <c:v>128.30234635057238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DD-4539-81E5-D876B7D60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091184"/>
        <c:axId val="1517089520"/>
      </c:barChart>
      <c:lineChart>
        <c:grouping val="standard"/>
        <c:varyColors val="0"/>
        <c:ser>
          <c:idx val="0"/>
          <c:order val="3"/>
          <c:tx>
            <c:strRef>
              <c:f>売上高純金利負担率!$A$22:$B$22</c:f>
              <c:strCache>
                <c:ptCount val="2"/>
                <c:pt idx="0">
                  <c:v>売上高純金利負担率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売上高純金利負担率!$C$18:$H$18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売上高純金利負担率!$C$22:$H$22</c:f>
              <c:numCache>
                <c:formatCode>#,##0.00_);[Red]\(#,##0.00\)</c:formatCode>
                <c:ptCount val="6"/>
                <c:pt idx="0">
                  <c:v>1.1162181063777856</c:v>
                </c:pt>
                <c:pt idx="1">
                  <c:v>1.1186022155039592</c:v>
                </c:pt>
                <c:pt idx="2">
                  <c:v>1.1362592313003204</c:v>
                </c:pt>
                <c:pt idx="3">
                  <c:v>1.1351030256470001</c:v>
                </c:pt>
                <c:pt idx="4">
                  <c:v>1.0412671340347508</c:v>
                </c:pt>
                <c:pt idx="5">
                  <c:v>1.1518561357913626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8-4C67-9261-F6352E6E1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164608"/>
        <c:axId val="1407161696"/>
      </c:lineChart>
      <c:catAx>
        <c:axId val="140716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07161696"/>
        <c:crosses val="autoZero"/>
        <c:auto val="1"/>
        <c:lblAlgn val="ctr"/>
        <c:lblOffset val="100"/>
        <c:noMultiLvlLbl val="0"/>
      </c:catAx>
      <c:valAx>
        <c:axId val="14071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5.62827777777777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0_ ;[Red]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07164608"/>
        <c:crosses val="autoZero"/>
        <c:crossBetween val="between"/>
      </c:valAx>
      <c:valAx>
        <c:axId val="15170895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5.27550000000000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91184"/>
        <c:crosses val="max"/>
        <c:crossBetween val="between"/>
      </c:valAx>
      <c:catAx>
        <c:axId val="15170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7089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8.0333625730994146E-2"/>
          <c:y val="0.88664833333333337"/>
          <c:w val="0.80425906432748551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52384</xdr:colOff>
      <xdr:row>28</xdr:row>
      <xdr:rowOff>71437</xdr:rowOff>
    </xdr:from>
    <xdr:to>
      <xdr:col>8</xdr:col>
      <xdr:colOff>301084</xdr:colOff>
      <xdr:row>47</xdr:row>
      <xdr:rowOff>51937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B10055C-D321-4A52-94EF-E99718FB8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BE3A7-8339-4159-9469-0A31F756A31D}">
  <dimension ref="A1:J55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style="7" customWidth="1"/>
    <col min="10" max="10" width="8.609375" style="7" customWidth="1"/>
    <col min="11" max="16384" width="8.88671875" style="7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25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20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6" t="s">
        <v>3</v>
      </c>
      <c r="B8" s="6"/>
    </row>
    <row r="9" spans="1:10" x14ac:dyDescent="0.45">
      <c r="A9" s="7" t="s">
        <v>4</v>
      </c>
      <c r="B9" s="7" t="s">
        <v>5</v>
      </c>
      <c r="C9" s="8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</row>
    <row r="10" spans="1:10" x14ac:dyDescent="0.45">
      <c r="A10" s="12" t="s">
        <v>17</v>
      </c>
      <c r="B10" s="11" t="s">
        <v>12</v>
      </c>
      <c r="C10" s="18">
        <v>1704416</v>
      </c>
      <c r="D10" s="19">
        <v>1751114</v>
      </c>
      <c r="E10" s="20">
        <v>1861195</v>
      </c>
      <c r="F10" s="20">
        <v>1905642</v>
      </c>
      <c r="G10" s="19">
        <v>2007554</v>
      </c>
      <c r="H10" s="21">
        <v>2100870</v>
      </c>
    </row>
    <row r="11" spans="1:10" x14ac:dyDescent="0.45">
      <c r="A11" s="12" t="s">
        <v>21</v>
      </c>
      <c r="B11" s="11" t="s">
        <v>12</v>
      </c>
      <c r="C11" s="18">
        <v>1103</v>
      </c>
      <c r="D11" s="19">
        <v>838</v>
      </c>
      <c r="E11" s="20">
        <v>1351</v>
      </c>
      <c r="F11" s="20">
        <v>1373</v>
      </c>
      <c r="G11" s="19">
        <v>1302</v>
      </c>
      <c r="H11" s="21">
        <v>1184</v>
      </c>
    </row>
    <row r="12" spans="1:10" x14ac:dyDescent="0.45">
      <c r="A12" s="12" t="s">
        <v>22</v>
      </c>
      <c r="B12" s="11" t="s">
        <v>12</v>
      </c>
      <c r="C12" s="18">
        <v>4506</v>
      </c>
      <c r="D12" s="19">
        <v>5245</v>
      </c>
      <c r="E12" s="20">
        <v>5785</v>
      </c>
      <c r="F12" s="20">
        <v>6378</v>
      </c>
      <c r="G12" s="19">
        <v>5573</v>
      </c>
      <c r="H12" s="21">
        <v>6223</v>
      </c>
    </row>
    <row r="13" spans="1:10" ht="15.4" thickBot="1" x14ac:dyDescent="0.5">
      <c r="A13" s="33" t="s">
        <v>19</v>
      </c>
      <c r="B13" s="34" t="s">
        <v>12</v>
      </c>
      <c r="C13" s="29">
        <v>24634</v>
      </c>
      <c r="D13" s="30">
        <v>25671</v>
      </c>
      <c r="E13" s="31">
        <v>28284</v>
      </c>
      <c r="F13" s="31">
        <v>29382</v>
      </c>
      <c r="G13" s="30">
        <v>27779</v>
      </c>
      <c r="H13" s="32">
        <v>31606</v>
      </c>
    </row>
    <row r="14" spans="1:10" x14ac:dyDescent="0.45">
      <c r="C14" s="7" t="s">
        <v>13</v>
      </c>
    </row>
    <row r="15" spans="1:10" x14ac:dyDescent="0.45"/>
    <row r="16" spans="1:10" x14ac:dyDescent="0.45">
      <c r="A16" s="4" t="s">
        <v>26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45">
      <c r="C17" s="6"/>
      <c r="D17" s="6"/>
      <c r="E17" s="6"/>
      <c r="F17" s="6"/>
      <c r="G17" s="6"/>
      <c r="H17" s="6"/>
    </row>
    <row r="18" spans="1:10" x14ac:dyDescent="0.45">
      <c r="A18" s="6"/>
      <c r="B18" s="6"/>
      <c r="C18" s="13" t="str">
        <f t="shared" ref="C18:H18" si="0">C9</f>
        <v>FY16</v>
      </c>
      <c r="D18" s="13" t="str">
        <f t="shared" si="0"/>
        <v>FY17</v>
      </c>
      <c r="E18" s="13" t="str">
        <f t="shared" si="0"/>
        <v>FY18</v>
      </c>
      <c r="F18" s="13" t="str">
        <f t="shared" si="0"/>
        <v>FY19</v>
      </c>
      <c r="G18" s="13" t="str">
        <f t="shared" si="0"/>
        <v>FY20</v>
      </c>
      <c r="H18" s="13" t="str">
        <f t="shared" si="0"/>
        <v>FY21</v>
      </c>
    </row>
    <row r="19" spans="1:10" x14ac:dyDescent="0.45">
      <c r="A19" s="14" t="str">
        <f>A10</f>
        <v>営業収益</v>
      </c>
      <c r="B19" s="14" t="s">
        <v>14</v>
      </c>
      <c r="C19" s="15">
        <f t="shared" ref="C19:H19" si="1">C10/100</f>
        <v>17044.16</v>
      </c>
      <c r="D19" s="15">
        <f t="shared" si="1"/>
        <v>17511.14</v>
      </c>
      <c r="E19" s="15">
        <f t="shared" si="1"/>
        <v>18611.95</v>
      </c>
      <c r="F19" s="15">
        <f t="shared" si="1"/>
        <v>19056.419999999998</v>
      </c>
      <c r="G19" s="15">
        <f t="shared" si="1"/>
        <v>20075.54</v>
      </c>
      <c r="H19" s="15">
        <f t="shared" si="1"/>
        <v>21008.7</v>
      </c>
    </row>
    <row r="20" spans="1:10" x14ac:dyDescent="0.45">
      <c r="A20" s="23" t="s">
        <v>23</v>
      </c>
      <c r="B20" s="23" t="s">
        <v>14</v>
      </c>
      <c r="C20" s="24">
        <f>SUM(C11:C12)/100</f>
        <v>56.09</v>
      </c>
      <c r="D20" s="24">
        <f t="shared" ref="D20:H20" si="2">SUM(D11:D12)/100</f>
        <v>60.83</v>
      </c>
      <c r="E20" s="24">
        <f t="shared" si="2"/>
        <v>71.36</v>
      </c>
      <c r="F20" s="24">
        <f t="shared" si="2"/>
        <v>77.510000000000005</v>
      </c>
      <c r="G20" s="24">
        <f t="shared" si="2"/>
        <v>68.75</v>
      </c>
      <c r="H20" s="24">
        <f t="shared" si="2"/>
        <v>74.069999999999993</v>
      </c>
    </row>
    <row r="21" spans="1:10" x14ac:dyDescent="0.45">
      <c r="A21" s="23" t="str">
        <f>A13</f>
        <v>支払利息</v>
      </c>
      <c r="B21" s="23" t="s">
        <v>14</v>
      </c>
      <c r="C21" s="24">
        <f>C13/100</f>
        <v>246.34</v>
      </c>
      <c r="D21" s="24">
        <f t="shared" ref="D21:H21" si="3">D13/100</f>
        <v>256.70999999999998</v>
      </c>
      <c r="E21" s="24">
        <f t="shared" si="3"/>
        <v>282.83999999999997</v>
      </c>
      <c r="F21" s="24">
        <f t="shared" si="3"/>
        <v>293.82</v>
      </c>
      <c r="G21" s="24">
        <f t="shared" si="3"/>
        <v>277.79000000000002</v>
      </c>
      <c r="H21" s="24">
        <f t="shared" si="3"/>
        <v>316.06</v>
      </c>
    </row>
    <row r="22" spans="1:10" ht="24" x14ac:dyDescent="0.45">
      <c r="A22" s="22" t="s">
        <v>24</v>
      </c>
      <c r="B22" s="23" t="s">
        <v>15</v>
      </c>
      <c r="C22" s="37">
        <f>(C21-C20)/C19*100</f>
        <v>1.1162181063777856</v>
      </c>
      <c r="D22" s="37">
        <f t="shared" ref="D22:H22" si="4">(D21-D20)/D19*100</f>
        <v>1.1186022155039592</v>
      </c>
      <c r="E22" s="37">
        <f>(E21-E20)/E19*100</f>
        <v>1.1362592313003204</v>
      </c>
      <c r="F22" s="37">
        <f t="shared" si="4"/>
        <v>1.1351030256470001</v>
      </c>
      <c r="G22" s="37">
        <f t="shared" si="4"/>
        <v>1.0412671340347508</v>
      </c>
      <c r="H22" s="37">
        <f t="shared" si="4"/>
        <v>1.1518561357913626</v>
      </c>
    </row>
    <row r="23" spans="1:10" x14ac:dyDescent="0.45">
      <c r="A23" s="27" t="str">
        <f>A19</f>
        <v>営業収益</v>
      </c>
      <c r="B23" s="23" t="s">
        <v>16</v>
      </c>
      <c r="C23" s="35">
        <f>C19/$C19*100</f>
        <v>100</v>
      </c>
      <c r="D23" s="35">
        <f t="shared" ref="D23:G24" si="5">D19/$C19*100</f>
        <v>102.73982408050617</v>
      </c>
      <c r="E23" s="35">
        <f t="shared" si="5"/>
        <v>109.19839992114602</v>
      </c>
      <c r="F23" s="35">
        <f t="shared" si="5"/>
        <v>111.8061553048082</v>
      </c>
      <c r="G23" s="35">
        <f t="shared" si="5"/>
        <v>117.7854467453955</v>
      </c>
      <c r="H23" s="35">
        <f>H19/$C19*100</f>
        <v>123.26040121660439</v>
      </c>
    </row>
    <row r="24" spans="1:10" x14ac:dyDescent="0.45">
      <c r="A24" s="27" t="str">
        <f>A20</f>
        <v>金融収益</v>
      </c>
      <c r="B24" s="23" t="s">
        <v>16</v>
      </c>
      <c r="C24" s="35">
        <f>C20/$C20*100</f>
        <v>100</v>
      </c>
      <c r="D24" s="35">
        <f t="shared" ref="D24:H24" si="6">D20/$C20*100</f>
        <v>108.4507042253521</v>
      </c>
      <c r="E24" s="35">
        <f t="shared" si="6"/>
        <v>127.22410411838116</v>
      </c>
      <c r="F24" s="35">
        <f t="shared" si="6"/>
        <v>138.18862542342666</v>
      </c>
      <c r="G24" s="35">
        <f t="shared" si="6"/>
        <v>122.57086824745944</v>
      </c>
      <c r="H24" s="35">
        <f t="shared" si="6"/>
        <v>132.05562488857191</v>
      </c>
    </row>
    <row r="25" spans="1:10" x14ac:dyDescent="0.45">
      <c r="A25" s="28" t="str">
        <f>A21</f>
        <v>支払利息</v>
      </c>
      <c r="B25" s="16" t="s">
        <v>16</v>
      </c>
      <c r="C25" s="17">
        <f>C21/$C21*100</f>
        <v>100</v>
      </c>
      <c r="D25" s="17">
        <f t="shared" ref="D25:H25" si="7">D21/$C21*100</f>
        <v>104.20962896809287</v>
      </c>
      <c r="E25" s="17">
        <f t="shared" si="7"/>
        <v>114.81691970447348</v>
      </c>
      <c r="F25" s="17">
        <f t="shared" si="7"/>
        <v>119.2741739059836</v>
      </c>
      <c r="G25" s="17">
        <f t="shared" si="7"/>
        <v>112.76690752618333</v>
      </c>
      <c r="H25" s="17">
        <f t="shared" si="7"/>
        <v>128.30234635057238</v>
      </c>
    </row>
    <row r="26" spans="1:10" x14ac:dyDescent="0.45">
      <c r="A26" s="26" t="s">
        <v>18</v>
      </c>
      <c r="B26" s="36"/>
      <c r="C26" s="36"/>
      <c r="D26" s="36"/>
      <c r="E26" s="36"/>
      <c r="F26" s="36"/>
      <c r="G26" s="36"/>
      <c r="H26" s="36"/>
    </row>
    <row r="27" spans="1:10" x14ac:dyDescent="0.45">
      <c r="A27" s="5"/>
      <c r="C27" s="25"/>
      <c r="D27" s="25"/>
      <c r="E27" s="25"/>
      <c r="F27" s="25"/>
      <c r="G27" s="25"/>
      <c r="H27" s="25"/>
    </row>
    <row r="28" spans="1:10" x14ac:dyDescent="0.45">
      <c r="A28" s="4" t="s">
        <v>27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45"/>
    <row r="30" spans="1:10" x14ac:dyDescent="0.45"/>
    <row r="31" spans="1:10" x14ac:dyDescent="0.45"/>
    <row r="32" spans="1:10" x14ac:dyDescent="0.45"/>
    <row r="33" s="7" customFormat="1" x14ac:dyDescent="0.45"/>
    <row r="34" s="7" customFormat="1" x14ac:dyDescent="0.45"/>
    <row r="35" s="7" customFormat="1" x14ac:dyDescent="0.45"/>
    <row r="36" s="7" customFormat="1" x14ac:dyDescent="0.45"/>
    <row r="37" s="7" customFormat="1" x14ac:dyDescent="0.45"/>
    <row r="38" s="7" customFormat="1" x14ac:dyDescent="0.45"/>
    <row r="39" s="7" customFormat="1" x14ac:dyDescent="0.45"/>
    <row r="40" s="7" customFormat="1" x14ac:dyDescent="0.45"/>
    <row r="41" s="7" customFormat="1" x14ac:dyDescent="0.45"/>
    <row r="42" s="7" customFormat="1" x14ac:dyDescent="0.45"/>
    <row r="43" s="7" customFormat="1" x14ac:dyDescent="0.45"/>
    <row r="44" s="7" customFormat="1" x14ac:dyDescent="0.45"/>
    <row r="45" s="7" customFormat="1" x14ac:dyDescent="0.45"/>
    <row r="46" s="7" customFormat="1" x14ac:dyDescent="0.45"/>
    <row r="47" s="7" customFormat="1" x14ac:dyDescent="0.45"/>
    <row r="48" s="7" customFormat="1" x14ac:dyDescent="0.45"/>
    <row r="49" s="7" customFormat="1" ht="15" customHeight="1" x14ac:dyDescent="0.45"/>
    <row r="50" s="7" customFormat="1" ht="15" hidden="1" customHeight="1" x14ac:dyDescent="0.45"/>
    <row r="51" s="7" customFormat="1" ht="15" hidden="1" customHeight="1" x14ac:dyDescent="0.45"/>
    <row r="52" s="7" customFormat="1" ht="15" hidden="1" customHeight="1" x14ac:dyDescent="0.45"/>
    <row r="53" s="7" customFormat="1" ht="15" hidden="1" customHeight="1" x14ac:dyDescent="0.45"/>
    <row r="54" s="7" customFormat="1" ht="15" hidden="1" customHeight="1" x14ac:dyDescent="0.45"/>
    <row r="55" s="7" customFormat="1" ht="15" hidden="1" customHeight="1" x14ac:dyDescent="0.45"/>
  </sheetData>
  <phoneticPr fontId="2"/>
  <pageMargins left="0.7" right="0.7" top="0.75" bottom="0.75" header="0.3" footer="0.3"/>
  <pageSetup paperSize="9" orientation="portrait" r:id="rId1"/>
  <ignoredErrors>
    <ignoredError sqref="C20:H20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1FE87447-DD3A-43BB-A024-DC52D901965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売上高純金利負担率!C10:H10</xm:f>
              <xm:sqref>I10</xm:sqref>
            </x14:sparkline>
          </x14:sparklines>
        </x14:sparklineGroup>
        <x14:sparklineGroup displayEmptyCellsAs="gap" high="1" low="1" xr2:uid="{EF39DB52-F4FF-44FF-BB62-BDDAB5D70B8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売上高純金利負担率!C12:H12</xm:f>
              <xm:sqref>I12</xm:sqref>
            </x14:sparkline>
          </x14:sparklines>
        </x14:sparklineGroup>
        <x14:sparklineGroup displayEmptyCellsAs="gap" high="1" low="1" xr2:uid="{E7D8FC66-C418-4DD7-BFC2-832C0751160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売上高純金利負担率!C13:H13</xm:f>
              <xm:sqref>I13</xm:sqref>
            </x14:sparkline>
          </x14:sparklines>
        </x14:sparklineGroup>
        <x14:sparklineGroup displayEmptyCellsAs="gap" high="1" low="1" xr2:uid="{EAD0CF81-53D9-400D-95DF-7174F152716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売上高純金利負担率!C11:H11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売上高純金利負担率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2023-02-15T02:39:59Z</dcterms:modified>
</cp:coreProperties>
</file>