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13" documentId="8_{45198CC4-A739-42A4-BD60-4AA7411CB414}" xr6:coauthVersionLast="47" xr6:coauthVersionMax="47" xr10:uidLastSave="{FFB2585C-FCF8-4ED4-A3DE-71C6169ECD79}"/>
  <bookViews>
    <workbookView xWindow="-98" yWindow="-98" windowWidth="20715" windowHeight="13155" tabRatio="749" xr2:uid="{68E2C076-72C9-4123-A12C-10F250F0AE54}"/>
  </bookViews>
  <sheets>
    <sheet name="手元流動性比率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2" l="1"/>
  <c r="E20" i="22"/>
  <c r="F20" i="22"/>
  <c r="G20" i="22"/>
  <c r="H20" i="22"/>
  <c r="C20" i="22"/>
  <c r="D19" i="22"/>
  <c r="E19" i="22"/>
  <c r="E21" i="22" s="1"/>
  <c r="F19" i="22"/>
  <c r="G19" i="22"/>
  <c r="H19" i="22"/>
  <c r="C19" i="22"/>
  <c r="D18" i="22"/>
  <c r="E18" i="22"/>
  <c r="F18" i="22"/>
  <c r="G18" i="22"/>
  <c r="H18" i="22"/>
  <c r="C18" i="22"/>
  <c r="C17" i="22"/>
  <c r="D17" i="22"/>
  <c r="E17" i="22"/>
  <c r="F17" i="22"/>
  <c r="G17" i="22"/>
  <c r="H17" i="22"/>
  <c r="C22" i="22" l="1"/>
  <c r="D21" i="22"/>
  <c r="D23" i="22"/>
  <c r="H23" i="22"/>
  <c r="G23" i="22"/>
  <c r="H21" i="22"/>
  <c r="F23" i="22"/>
  <c r="G22" i="22"/>
  <c r="F21" i="22"/>
  <c r="E23" i="22"/>
  <c r="E22" i="22"/>
  <c r="C21" i="22"/>
  <c r="F22" i="22"/>
  <c r="G21" i="22"/>
  <c r="H22" i="22"/>
  <c r="D22" i="22"/>
</calcChain>
</file>

<file path=xl/sharedStrings.xml><?xml version="1.0" encoding="utf-8"?>
<sst xmlns="http://schemas.openxmlformats.org/spreadsheetml/2006/main" count="36" uniqueCount="30">
  <si>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</si>
  <si>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</si>
  <si>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</si>
  <si>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</si>
  <si>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売上高</t>
    <rPh sb="0" eb="3">
      <t>ウリアゲダカ</t>
    </rPh>
    <phoneticPr fontId="2"/>
  </si>
  <si>
    <t>百万円</t>
    <rPh sb="0" eb="3">
      <t>ヒャクマンエン</t>
    </rPh>
    <phoneticPr fontId="2"/>
  </si>
  <si>
    <t>評価期間</t>
    <rPh sb="0" eb="4">
      <t>ヒョウカキカン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</si>
  <si>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</si>
  <si>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</si>
  <si>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</si>
  <si>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</si>
  <si>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</si>
  <si>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</si>
  <si>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倍</t>
    <rPh sb="0" eb="1">
      <t>バイ</t>
    </rPh>
    <phoneticPr fontId="2"/>
  </si>
  <si>
    <t>※2015年度＝FY15=2016年3月期</t>
    <rPh sb="5" eb="7">
      <t>ネンド</t>
    </rPh>
    <rPh sb="17" eb="18">
      <t>ネン</t>
    </rPh>
    <rPh sb="19" eb="21">
      <t>ガツキ</t>
    </rPh>
    <phoneticPr fontId="2"/>
  </si>
  <si>
    <t>回転</t>
    <rPh sb="0" eb="2">
      <t>カイテン</t>
    </rPh>
    <phoneticPr fontId="2"/>
  </si>
  <si>
    <t>億円</t>
    <rPh sb="0" eb="2">
      <t>オクエン</t>
    </rPh>
    <phoneticPr fontId="2"/>
  </si>
  <si>
    <t>手元流動性比率</t>
    <rPh sb="0" eb="7">
      <t>テモトリュウドウセイヒリツ</t>
    </rPh>
    <phoneticPr fontId="2"/>
  </si>
  <si>
    <t>現預金</t>
    <rPh sb="0" eb="3">
      <t>ゲンヨキン</t>
    </rPh>
    <phoneticPr fontId="2"/>
  </si>
  <si>
    <t>有価証券</t>
    <rPh sb="0" eb="4">
      <t>ユウカショウケン</t>
    </rPh>
    <phoneticPr fontId="2"/>
  </si>
  <si>
    <t>流動負債</t>
    <rPh sb="0" eb="4">
      <t>リュウドウフサイ</t>
    </rPh>
    <phoneticPr fontId="2"/>
  </si>
  <si>
    <t>手元流動性比率の計算</t>
    <rPh sb="0" eb="7">
      <t>テモトリュウドウセイヒリツ</t>
    </rPh>
    <rPh sb="8" eb="10">
      <t>ケイサン</t>
    </rPh>
    <phoneticPr fontId="2"/>
  </si>
  <si>
    <t>手元流動性</t>
    <rPh sb="0" eb="2">
      <t>テモト</t>
    </rPh>
    <rPh sb="2" eb="4">
      <t>リュウドウ</t>
    </rPh>
    <rPh sb="4" eb="5">
      <t>セイ</t>
    </rPh>
    <phoneticPr fontId="2"/>
  </si>
  <si>
    <t>月商</t>
    <rPh sb="0" eb="2">
      <t>ゲッショウ</t>
    </rPh>
    <phoneticPr fontId="2"/>
  </si>
  <si>
    <t>手許流動性比率</t>
    <rPh sb="0" eb="7">
      <t>テモトリュウドウセイヒリツ</t>
    </rPh>
    <phoneticPr fontId="2"/>
  </si>
  <si>
    <t>現金比率</t>
    <rPh sb="0" eb="4">
      <t>ゲンキンヒリツ</t>
    </rPh>
    <phoneticPr fontId="2"/>
  </si>
  <si>
    <t>か月</t>
    <rPh sb="1" eb="2">
      <t>ゲツ</t>
    </rPh>
    <phoneticPr fontId="2"/>
  </si>
  <si>
    <t>流動負債回転率</t>
    <rPh sb="0" eb="4">
      <t>リュウドウフサイ</t>
    </rPh>
    <rPh sb="4" eb="6">
      <t>カイテン</t>
    </rPh>
    <rPh sb="6" eb="7">
      <t>リツ</t>
    </rPh>
    <phoneticPr fontId="2"/>
  </si>
  <si>
    <t>【グラフ】手元流動性比率の推移</t>
    <rPh sb="5" eb="7">
      <t>テモト</t>
    </rPh>
    <rPh sb="7" eb="12">
      <t>リュウドウセイヒリツ</t>
    </rPh>
    <rPh sb="13" eb="15">
      <t>スイイ</t>
    </rPh>
    <phoneticPr fontId="2"/>
  </si>
  <si>
    <t>サンプル_ANAホールディングス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</si>
</sst>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38" fontId="4" fillId="0" borderId="3" xfId="1" applyFont="1" applyBorder="1">
      <alignment vertical="center"/>
    </xf>
    <xf numFmtId="0" fontId="4" fillId="0" borderId="19" xfId="0" applyFont="1" applyBorder="1">
      <alignment vertical="center"/>
    </xf>
    <xf numFmtId="0" fontId="4" fillId="0" borderId="18" xfId="0" applyFont="1" applyBorder="1">
      <alignment vertical="center"/>
    </xf>
    <xf numFmtId="0" fontId="6" fillId="3" borderId="2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9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5" xfId="0" applyFont="1" applyFill="1" applyBorder="1">
      <alignment vertical="center"/>
    </xf>
    <xf numFmtId="40" fontId="4" fillId="0" borderId="1" xfId="1" applyNumberFormat="1" applyFont="1" applyBorder="1">
      <alignment vertical="center"/>
    </xf>
    <xf numFmtId="0" fontId="4" fillId="0" borderId="15" xfId="0" applyFont="1" applyBorder="1">
      <alignment vertical="center"/>
    </xf>
    <xf numFmtId="40" fontId="4" fillId="0" borderId="3" xfId="1" applyNumberFormat="1" applyFont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20" xfId="1" applyFont="1" applyFill="1" applyBorder="1">
      <alignment vertical="center"/>
    </xf>
    <xf numFmtId="38" fontId="6" fillId="3" borderId="2" xfId="1" applyFont="1" applyFill="1" applyBorder="1">
      <alignment vertical="center"/>
    </xf>
    <xf numFmtId="38" fontId="6" fillId="3" borderId="16" xfId="1" applyFont="1" applyFill="1" applyBorder="1">
      <alignment vertical="center"/>
    </xf>
    <xf numFmtId="38" fontId="6" fillId="3" borderId="17" xfId="1" applyFont="1" applyFill="1" applyBorder="1">
      <alignment vertical="center"/>
    </xf>
    <xf numFmtId="38" fontId="6" fillId="3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6" fillId="3" borderId="6" xfId="1" applyFont="1" applyFill="1" applyBorder="1">
      <alignment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38" fontId="8" fillId="3" borderId="12" xfId="1" applyFont="1" applyFill="1" applyBorder="1">
      <alignment vertical="center"/>
    </xf>
    <xf numFmtId="38" fontId="8" fillId="3" borderId="14" xfId="1" applyFont="1" applyFill="1" applyBorder="1">
      <alignment vertical="center"/>
    </xf>
    <xf numFmtId="38" fontId="8" fillId="3" borderId="13" xfId="1" applyFont="1" applyFill="1" applyBorder="1">
      <alignment vertical="center"/>
    </xf>
    <xf numFmtId="0" fontId="4" fillId="0" borderId="22" xfId="0" applyFont="1" applyBorder="1">
      <alignment vertical="center"/>
    </xf>
    <xf numFmtId="0" fontId="9" fillId="5" borderId="5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手元流動性比率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80701754385983E-2"/>
          <c:y val="0.15208250000000001"/>
          <c:w val="0.89570789473684209"/>
          <c:h val="0.67997555555555556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80549200"/>
        <c:axId val="980538800"/>
        <c:extLst/>
      </c:barChart>
      <c:lineChart>
        <c:grouping val="standard"/>
        <c:varyColors val="0"/>
        <c:ser>
          <c:idx val="7"/>
          <c:order val="0"/>
          <c:tx>
            <c:strRef>
              <c:f>手元流動性比率!$A$21:$B$21</c:f>
              <c:strCache>
                <c:ptCount val="2"/>
                <c:pt idx="0">
                  <c:v>手許流動性比率</c:v>
                </c:pt>
                <c:pt idx="1">
                  <c:v>か月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lumMod val="80000"/>
                    <a:lumOff val="20000"/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4"/>
              <c:layout>
                <c:manualLayout>
                  <c:x val="-5.2833187134502926E-2"/>
                  <c:y val="-6.1489166666666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3F-41AA-B225-D2216D05C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手元流動性比率!$C$17:$H$17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手元流動性比率!$C$21:$H$21</c:f>
              <c:numCache>
                <c:formatCode>#,##0.00_);[Red]\(#,##0.00\)</c:formatCode>
                <c:ptCount val="6"/>
                <c:pt idx="0">
                  <c:v>1.8602613797442702</c:v>
                </c:pt>
                <c:pt idx="1">
                  <c:v>2.167058771545705</c:v>
                </c:pt>
                <c:pt idx="2">
                  <c:v>2.1761406715390366</c:v>
                </c:pt>
                <c:pt idx="3">
                  <c:v>1.7120494852092396</c:v>
                </c:pt>
                <c:pt idx="4">
                  <c:v>1.4505829149393985</c:v>
                </c:pt>
                <c:pt idx="5">
                  <c:v>15.903524577902877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F-41AA-B225-D2216D05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  <c:extLst/>
      </c:lineChart>
      <c:lineChart>
        <c:grouping val="standard"/>
        <c:varyColors val="0"/>
        <c:ser>
          <c:idx val="8"/>
          <c:order val="1"/>
          <c:tx>
            <c:strRef>
              <c:f>手元流動性比率!$A$22:$B$22</c:f>
              <c:strCache>
                <c:ptCount val="2"/>
                <c:pt idx="0">
                  <c:v>現金比率</c:v>
                </c:pt>
                <c:pt idx="1">
                  <c:v>倍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手元流動性比率!$C$17:$H$17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手元流動性比率!$C$22:$H$22</c:f>
              <c:numCache>
                <c:formatCode>#,##0.00_);[Red]\(#,##0.00\)</c:formatCode>
                <c:ptCount val="6"/>
                <c:pt idx="0">
                  <c:v>0.47425745956378423</c:v>
                </c:pt>
                <c:pt idx="1">
                  <c:v>0.55668675466736051</c:v>
                </c:pt>
                <c:pt idx="2">
                  <c:v>0.55174669793852615</c:v>
                </c:pt>
                <c:pt idx="3">
                  <c:v>0.42811907285405426</c:v>
                </c:pt>
                <c:pt idx="4">
                  <c:v>0.44981396523581363</c:v>
                </c:pt>
                <c:pt idx="5">
                  <c:v>1.9183738739186142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3F-41AA-B225-D2216D05C950}"/>
            </c:ext>
          </c:extLst>
        </c:ser>
        <c:ser>
          <c:idx val="0"/>
          <c:order val="2"/>
          <c:tx>
            <c:strRef>
              <c:f>手元流動性比率!$A$23:$B$23</c:f>
              <c:strCache>
                <c:ptCount val="2"/>
                <c:pt idx="0">
                  <c:v>流動負債回転率</c:v>
                </c:pt>
                <c:pt idx="1">
                  <c:v>回転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手元流動性比率!$C$17:$H$17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手元流動性比率!$C$23:$H$23</c:f>
              <c:numCache>
                <c:formatCode>#,##0.00_);[Red]\(#,##0.00\)</c:formatCode>
                <c:ptCount val="6"/>
                <c:pt idx="1">
                  <c:v>3.0484459092490788</c:v>
                </c:pt>
                <c:pt idx="2">
                  <c:v>3.2305322975571111</c:v>
                </c:pt>
                <c:pt idx="3">
                  <c:v>3.0858949650415695</c:v>
                </c:pt>
                <c:pt idx="4">
                  <c:v>3.245787226906506</c:v>
                </c:pt>
                <c:pt idx="5">
                  <c:v>1.4095116693150835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3F-41AA-B225-D2216D05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549200"/>
        <c:axId val="980538800"/>
      </c:lineChart>
      <c:catAx>
        <c:axId val="139342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（手元流動性比率</a:t>
                </a:r>
                <a:r>
                  <a:rPr lang="en-US"/>
                  <a:t>:%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3.78511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  <c:majorUnit val="4"/>
      </c:valAx>
      <c:valAx>
        <c:axId val="98053880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（現金比率</a:t>
                </a:r>
                <a:r>
                  <a:rPr lang="en-US"/>
                  <a:t>/</a:t>
                </a:r>
                <a:r>
                  <a:rPr lang="ja-JP"/>
                  <a:t>回転率）</a:t>
                </a:r>
              </a:p>
            </c:rich>
          </c:tx>
          <c:layout>
            <c:manualLayout>
              <c:xMode val="edge"/>
              <c:yMode val="edge"/>
              <c:x val="0.81341769005847953"/>
              <c:y val="4.1378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80549200"/>
        <c:crosses val="max"/>
        <c:crossBetween val="between"/>
        <c:majorUnit val="1"/>
      </c:valAx>
      <c:catAx>
        <c:axId val="980549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0538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手元流動性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80701754385983E-2"/>
          <c:y val="0.15208250000000001"/>
          <c:w val="0.89570789473684209"/>
          <c:h val="0.679975555555555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手元流動性比率!$A$18:$B$18</c:f>
              <c:strCache>
                <c:ptCount val="2"/>
                <c:pt idx="0">
                  <c:v>手元流動性</c:v>
                </c:pt>
                <c:pt idx="1">
                  <c:v>億円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手元流動性比率!$C$17:$H$17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手元流動性比率!$C$18:$H$18</c:f>
              <c:numCache>
                <c:formatCode>#,##0_);[Red]\(#,##0\)</c:formatCode>
                <c:ptCount val="6"/>
                <c:pt idx="0">
                  <c:v>2776.73</c:v>
                </c:pt>
                <c:pt idx="1">
                  <c:v>3187.85</c:v>
                </c:pt>
                <c:pt idx="2">
                  <c:v>3575.76</c:v>
                </c:pt>
                <c:pt idx="3">
                  <c:v>2936.61</c:v>
                </c:pt>
                <c:pt idx="4">
                  <c:v>2386.4699999999998</c:v>
                </c:pt>
                <c:pt idx="5">
                  <c:v>9657.19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E3F-41AA-B225-D2216D05C950}"/>
            </c:ext>
          </c:extLst>
        </c:ser>
        <c:ser>
          <c:idx val="6"/>
          <c:order val="2"/>
          <c:tx>
            <c:strRef>
              <c:f>手元流動性比率!$A$20:$B$20</c:f>
              <c:strCache>
                <c:ptCount val="2"/>
                <c:pt idx="0">
                  <c:v>流動負債</c:v>
                </c:pt>
                <c:pt idx="1">
                  <c:v>億円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手元流動性比率!$C$17:$H$17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手元流動性比率!$C$20:$H$20</c:f>
              <c:numCache>
                <c:formatCode>#,##0_);[Red]\(#,##0\)</c:formatCode>
                <c:ptCount val="6"/>
                <c:pt idx="0">
                  <c:v>5854.9</c:v>
                </c:pt>
                <c:pt idx="1">
                  <c:v>5726.47</c:v>
                </c:pt>
                <c:pt idx="2">
                  <c:v>6480.8</c:v>
                </c:pt>
                <c:pt idx="3">
                  <c:v>6859.33</c:v>
                </c:pt>
                <c:pt idx="4">
                  <c:v>5305.46</c:v>
                </c:pt>
                <c:pt idx="5">
                  <c:v>5034.05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E3F-41AA-B225-D2216D05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425823"/>
        <c:axId val="1393424575"/>
        <c:extLst/>
      </c:barChart>
      <c:lineChart>
        <c:grouping val="standard"/>
        <c:varyColors val="0"/>
        <c:ser>
          <c:idx val="5"/>
          <c:order val="1"/>
          <c:tx>
            <c:strRef>
              <c:f>手元流動性比率!$A$19:$B$19</c:f>
              <c:strCache>
                <c:ptCount val="2"/>
                <c:pt idx="0">
                  <c:v>月商</c:v>
                </c:pt>
                <c:pt idx="1">
                  <c:v>億円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手元流動性比率!$C$17:$H$17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手元流動性比率!$C$19:$H$19</c:f>
              <c:numCache>
                <c:formatCode>#,##0_);[Red]\(#,##0\)</c:formatCode>
                <c:ptCount val="6"/>
                <c:pt idx="0">
                  <c:v>1492.6558333333332</c:v>
                </c:pt>
                <c:pt idx="1">
                  <c:v>1471.0491666666667</c:v>
                </c:pt>
                <c:pt idx="2">
                  <c:v>1643.1658333333332</c:v>
                </c:pt>
                <c:pt idx="3">
                  <c:v>1715.26</c:v>
                </c:pt>
                <c:pt idx="4">
                  <c:v>1645.18</c:v>
                </c:pt>
                <c:pt idx="5">
                  <c:v>607.23583333333329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E3F-41AA-B225-D2216D05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63759"/>
        <c:axId val="415043375"/>
        <c:extLst/>
      </c:lineChart>
      <c:catAx>
        <c:axId val="139342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00"/>
                  <a:t>（手元流動性</a:t>
                </a:r>
                <a:endParaRPr lang="en-US" altLang="ja-JP" sz="1000"/>
              </a:p>
              <a:p>
                <a:pPr>
                  <a:defRPr/>
                </a:pPr>
                <a:r>
                  <a:rPr lang="ja-JP" altLang="en-US" sz="1000"/>
                  <a:t>　　</a:t>
                </a:r>
                <a:r>
                  <a:rPr lang="en-US" altLang="ja-JP" sz="1000"/>
                  <a:t>/</a:t>
                </a:r>
                <a:r>
                  <a:rPr lang="ja-JP" altLang="en-US" sz="1000"/>
                  <a:t>流動負債）</a:t>
                </a:r>
              </a:p>
            </c:rich>
          </c:tx>
          <c:layout>
            <c:manualLayout>
              <c:xMode val="edge"/>
              <c:yMode val="edge"/>
              <c:x val="1.8567251461988304E-3"/>
              <c:y val="9.62888888888888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valAx>
        <c:axId val="415043375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>
                    <a:solidFill>
                      <a:sysClr val="windowText" lastClr="000000"/>
                    </a:solidFill>
                  </a:rPr>
                  <a:t>(</a:t>
                </a:r>
                <a:r>
                  <a:rPr lang="ja-JP" altLang="en-US">
                    <a:solidFill>
                      <a:sysClr val="windowText" lastClr="000000"/>
                    </a:solidFill>
                  </a:rPr>
                  <a:t>月商</a:t>
                </a:r>
                <a:r>
                  <a:rPr lang="en-US" altLang="ja-JP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1784926900584796"/>
              <c:y val="5.54899999999999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15063759"/>
        <c:crosses val="max"/>
        <c:crossBetween val="between"/>
        <c:majorUnit val="500"/>
      </c:valAx>
      <c:catAx>
        <c:axId val="41506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0433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56099</xdr:colOff>
      <xdr:row>25</xdr:row>
      <xdr:rowOff>47624</xdr:rowOff>
    </xdr:from>
    <xdr:to>
      <xdr:col>9</xdr:col>
      <xdr:colOff>261937</xdr:colOff>
      <xdr:row>44</xdr:row>
      <xdr:rowOff>28124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ABE474F-31CE-4FA1-A916-2F655BAA0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56099</xdr:colOff>
      <xdr:row>44</xdr:row>
      <xdr:rowOff>95699</xdr:rowOff>
    </xdr:from>
    <xdr:to>
      <xdr:col>9</xdr:col>
      <xdr:colOff>261937</xdr:colOff>
      <xdr:row>63</xdr:row>
      <xdr:rowOff>76199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EDE8D89-570F-4D23-BF83-F41529BAE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0F5D-F946-4235-A989-B0A85DE0AEA8}">
  <dimension ref="A1:L64"/>
  <sheetViews>
    <sheetView tabSelected="1" zoomScaleNormal="100" workbookViewId="0">
      <selection activeCell="A5" sqref="A5"/>
    </sheetView>
  </sheetViews>
  <sheetFormatPr defaultColWidth="0" defaultRowHeight="0" customHeight="1" zeroHeight="1" x14ac:dyDescent="0.7"/>
  <cols>
    <col min="1" max="2" width="9.5625" style="2" customWidth="1"/>
    <col min="3" max="3" width="10.5625" style="2" customWidth="1"/>
    <col min="4" max="9" width="9.5625" style="2" customWidth="1"/>
    <col min="10" max="10" width="8.5625" style="2" customWidth="1"/>
    <col min="11" max="12" width="0" style="2" hidden="1"/>
    <col min="13" max="16384" width="9" style="2" hidden="1"/>
  </cols>
  <sheetData>
    <row r="1" spans="1:10" ht="15" x14ac:dyDescent="0.45">
      <c r="A1" s="1" t="s">
        <v>3</v>
      </c>
      <c r="B1" s="1"/>
      <c r="C1" s="1"/>
      <c r="D1" s="1"/>
      <c r="E1" s="1"/>
      <c r="F1" s="1"/>
      <c r="G1" s="1"/>
      <c r="H1" s="1"/>
      <c r="I1" s="1"/>
      <c r="J1" s="4"/>
    </row>
    <row r="2" spans="1:10" ht="15" x14ac:dyDescent="0.45">
      <c r="A2" s="1" t="s">
        <v>17</v>
      </c>
      <c r="B2" s="1"/>
      <c r="C2" s="1"/>
      <c r="D2" s="1"/>
      <c r="E2" s="1"/>
      <c r="F2" s="1"/>
      <c r="G2" s="1"/>
      <c r="H2" s="1"/>
      <c r="I2" s="1"/>
      <c r="J2" s="4"/>
    </row>
    <row r="3" spans="1:10" ht="15" x14ac:dyDescent="0.45">
      <c r="A3" s="1" t="s">
        <v>29</v>
      </c>
      <c r="B3" s="1"/>
      <c r="C3" s="1"/>
      <c r="D3" s="1"/>
      <c r="E3" s="1"/>
      <c r="F3" s="1"/>
      <c r="G3" s="1"/>
      <c r="H3" s="1"/>
      <c r="I3" s="1"/>
      <c r="J3" s="4"/>
    </row>
    <row r="4" spans="1:10" ht="15" x14ac:dyDescent="0.45">
      <c r="A4" s="1" t="s">
        <v>0</v>
      </c>
      <c r="B4" s="1"/>
      <c r="C4" s="1"/>
      <c r="D4" s="1"/>
      <c r="E4" s="1"/>
      <c r="F4" s="1"/>
      <c r="G4" s="1"/>
      <c r="H4" s="1"/>
      <c r="I4" s="1"/>
      <c r="J4" s="4"/>
    </row>
    <row r="5" spans="1:10" ht="15" customHeight="1" x14ac:dyDescent="0.7"/>
    <row r="6" spans="1:10" ht="15" x14ac:dyDescent="0.45">
      <c r="A6" s="3" t="s">
        <v>1</v>
      </c>
      <c r="B6" s="1"/>
      <c r="C6" s="1"/>
      <c r="D6" s="1"/>
      <c r="E6" s="1"/>
      <c r="F6" s="1"/>
      <c r="G6" s="1"/>
      <c r="H6" s="1"/>
      <c r="I6" s="1"/>
      <c r="J6" s="4"/>
    </row>
    <row r="7" spans="1:10" ht="15.4" thickBot="1" x14ac:dyDescent="0.75">
      <c r="A7" s="8"/>
      <c r="B7" s="8"/>
    </row>
    <row r="8" spans="1:10" ht="15" x14ac:dyDescent="0.7">
      <c r="A8" s="2" t="s">
        <v>6</v>
      </c>
      <c r="B8" s="37" t="s">
        <v>2</v>
      </c>
      <c r="C8" s="11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6" t="s">
        <v>12</v>
      </c>
    </row>
    <row r="9" spans="1:10" ht="15" x14ac:dyDescent="0.7">
      <c r="A9" s="22" t="s">
        <v>4</v>
      </c>
      <c r="B9" s="15" t="s">
        <v>5</v>
      </c>
      <c r="C9" s="34">
        <v>1791187</v>
      </c>
      <c r="D9" s="35">
        <v>1765259</v>
      </c>
      <c r="E9" s="35">
        <v>1971799</v>
      </c>
      <c r="F9" s="35">
        <v>2058312</v>
      </c>
      <c r="G9" s="35">
        <v>1974216</v>
      </c>
      <c r="H9" s="36">
        <v>728683</v>
      </c>
    </row>
    <row r="10" spans="1:10" ht="15" x14ac:dyDescent="0.7">
      <c r="A10" s="6" t="s">
        <v>18</v>
      </c>
      <c r="B10" s="15" t="s">
        <v>5</v>
      </c>
      <c r="C10" s="24">
        <v>55293</v>
      </c>
      <c r="D10" s="25">
        <v>60835</v>
      </c>
      <c r="E10" s="25">
        <v>78036</v>
      </c>
      <c r="F10" s="25">
        <v>68301</v>
      </c>
      <c r="G10" s="25">
        <v>109447</v>
      </c>
      <c r="H10" s="26">
        <v>464739</v>
      </c>
    </row>
    <row r="11" spans="1:10" ht="15" x14ac:dyDescent="0.7">
      <c r="A11" s="14" t="s">
        <v>19</v>
      </c>
      <c r="B11" s="15" t="s">
        <v>5</v>
      </c>
      <c r="C11" s="27">
        <v>222380</v>
      </c>
      <c r="D11" s="28">
        <v>257950</v>
      </c>
      <c r="E11" s="28">
        <v>279540</v>
      </c>
      <c r="F11" s="28">
        <v>225360</v>
      </c>
      <c r="G11" s="28">
        <v>129200</v>
      </c>
      <c r="H11" s="29">
        <v>500980</v>
      </c>
    </row>
    <row r="12" spans="1:10" ht="15.4" thickBot="1" x14ac:dyDescent="0.75">
      <c r="A12" s="9" t="s">
        <v>20</v>
      </c>
      <c r="B12" s="10" t="s">
        <v>5</v>
      </c>
      <c r="C12" s="31">
        <v>585490</v>
      </c>
      <c r="D12" s="32">
        <v>572647</v>
      </c>
      <c r="E12" s="32">
        <v>648080</v>
      </c>
      <c r="F12" s="32">
        <v>685933</v>
      </c>
      <c r="G12" s="32">
        <v>530546</v>
      </c>
      <c r="H12" s="33">
        <v>503405</v>
      </c>
    </row>
    <row r="13" spans="1:10" ht="15" x14ac:dyDescent="0.7">
      <c r="C13" s="2" t="s">
        <v>14</v>
      </c>
    </row>
    <row r="14" spans="1:10" ht="15" x14ac:dyDescent="0.7"/>
    <row r="15" spans="1:10" ht="15" x14ac:dyDescent="0.7">
      <c r="A15" s="5" t="s">
        <v>21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" x14ac:dyDescent="0.7"/>
    <row r="17" spans="1:10" ht="15" x14ac:dyDescent="0.7">
      <c r="A17" s="8"/>
      <c r="B17" s="8"/>
      <c r="C17" s="17" t="str">
        <f t="shared" ref="C17:H17" si="0">C8</f>
        <v>FY15</v>
      </c>
      <c r="D17" s="17" t="str">
        <f t="shared" si="0"/>
        <v>FY16</v>
      </c>
      <c r="E17" s="17" t="str">
        <f t="shared" si="0"/>
        <v>FY17</v>
      </c>
      <c r="F17" s="17" t="str">
        <f t="shared" si="0"/>
        <v>FY18</v>
      </c>
      <c r="G17" s="17" t="str">
        <f t="shared" si="0"/>
        <v>FY19</v>
      </c>
      <c r="H17" s="17" t="str">
        <f t="shared" si="0"/>
        <v>FY20</v>
      </c>
    </row>
    <row r="18" spans="1:10" ht="15" x14ac:dyDescent="0.7">
      <c r="A18" s="18" t="s">
        <v>22</v>
      </c>
      <c r="B18" s="18" t="s">
        <v>16</v>
      </c>
      <c r="C18" s="30">
        <f>SUM(C10:C11)/100</f>
        <v>2776.73</v>
      </c>
      <c r="D18" s="30">
        <f t="shared" ref="D18:H18" si="1">SUM(D10:D11)/100</f>
        <v>3187.85</v>
      </c>
      <c r="E18" s="30">
        <f t="shared" si="1"/>
        <v>3575.76</v>
      </c>
      <c r="F18" s="30">
        <f t="shared" si="1"/>
        <v>2936.61</v>
      </c>
      <c r="G18" s="30">
        <f t="shared" si="1"/>
        <v>2386.4699999999998</v>
      </c>
      <c r="H18" s="30">
        <f t="shared" si="1"/>
        <v>9657.19</v>
      </c>
    </row>
    <row r="19" spans="1:10" ht="15" x14ac:dyDescent="0.7">
      <c r="A19" s="19" t="s">
        <v>23</v>
      </c>
      <c r="B19" s="19" t="s">
        <v>16</v>
      </c>
      <c r="C19" s="7">
        <f>C9/(12*100)</f>
        <v>1492.6558333333332</v>
      </c>
      <c r="D19" s="7">
        <f t="shared" ref="D19:H19" si="2">D9/(12*100)</f>
        <v>1471.0491666666667</v>
      </c>
      <c r="E19" s="7">
        <f t="shared" si="2"/>
        <v>1643.1658333333332</v>
      </c>
      <c r="F19" s="7">
        <f t="shared" si="2"/>
        <v>1715.26</v>
      </c>
      <c r="G19" s="7">
        <f t="shared" si="2"/>
        <v>1645.18</v>
      </c>
      <c r="H19" s="7">
        <f t="shared" si="2"/>
        <v>607.23583333333329</v>
      </c>
    </row>
    <row r="20" spans="1:10" ht="15" x14ac:dyDescent="0.7">
      <c r="A20" s="19" t="s">
        <v>20</v>
      </c>
      <c r="B20" s="19" t="s">
        <v>16</v>
      </c>
      <c r="C20" s="7">
        <f>C12/100</f>
        <v>5854.9</v>
      </c>
      <c r="D20" s="7">
        <f t="shared" ref="D20:H20" si="3">D12/100</f>
        <v>5726.47</v>
      </c>
      <c r="E20" s="7">
        <f t="shared" si="3"/>
        <v>6480.8</v>
      </c>
      <c r="F20" s="7">
        <f t="shared" si="3"/>
        <v>6859.33</v>
      </c>
      <c r="G20" s="7">
        <f t="shared" si="3"/>
        <v>5305.46</v>
      </c>
      <c r="H20" s="7">
        <f t="shared" si="3"/>
        <v>5034.05</v>
      </c>
    </row>
    <row r="21" spans="1:10" ht="24" x14ac:dyDescent="0.7">
      <c r="A21" s="39" t="s">
        <v>24</v>
      </c>
      <c r="B21" s="19" t="s">
        <v>26</v>
      </c>
      <c r="C21" s="21">
        <f>C18/C19</f>
        <v>1.8602613797442702</v>
      </c>
      <c r="D21" s="21">
        <f t="shared" ref="D21:H21" si="4">D18/D19</f>
        <v>2.167058771545705</v>
      </c>
      <c r="E21" s="21">
        <f t="shared" si="4"/>
        <v>2.1761406715390366</v>
      </c>
      <c r="F21" s="21">
        <f t="shared" si="4"/>
        <v>1.7120494852092396</v>
      </c>
      <c r="G21" s="21">
        <f t="shared" si="4"/>
        <v>1.4505829149393985</v>
      </c>
      <c r="H21" s="21">
        <f t="shared" si="4"/>
        <v>15.903524577902877</v>
      </c>
    </row>
    <row r="22" spans="1:10" ht="15" x14ac:dyDescent="0.7">
      <c r="A22" s="19" t="s">
        <v>25</v>
      </c>
      <c r="B22" s="19" t="s">
        <v>13</v>
      </c>
      <c r="C22" s="21">
        <f>C18/C20</f>
        <v>0.47425745956378423</v>
      </c>
      <c r="D22" s="21">
        <f t="shared" ref="D22:H22" si="5">D18/D20</f>
        <v>0.55668675466736051</v>
      </c>
      <c r="E22" s="21">
        <f t="shared" si="5"/>
        <v>0.55174669793852615</v>
      </c>
      <c r="F22" s="21">
        <f t="shared" si="5"/>
        <v>0.42811907285405426</v>
      </c>
      <c r="G22" s="21">
        <f t="shared" si="5"/>
        <v>0.44981396523581363</v>
      </c>
      <c r="H22" s="21">
        <f t="shared" si="5"/>
        <v>1.9183738739186142</v>
      </c>
    </row>
    <row r="23" spans="1:10" ht="24" x14ac:dyDescent="0.7">
      <c r="A23" s="38" t="s">
        <v>27</v>
      </c>
      <c r="B23" s="20" t="s">
        <v>15</v>
      </c>
      <c r="C23" s="13"/>
      <c r="D23" s="23">
        <f>(D19*12)/AVERAGE(C20:D20)</f>
        <v>3.0484459092490788</v>
      </c>
      <c r="E23" s="23">
        <f t="shared" ref="E23:H23" si="6">(E19*12)/AVERAGE(D20:E20)</f>
        <v>3.2305322975571111</v>
      </c>
      <c r="F23" s="23">
        <f t="shared" si="6"/>
        <v>3.0858949650415695</v>
      </c>
      <c r="G23" s="23">
        <f t="shared" si="6"/>
        <v>3.245787226906506</v>
      </c>
      <c r="H23" s="23">
        <f t="shared" si="6"/>
        <v>1.4095116693150835</v>
      </c>
    </row>
    <row r="24" spans="1:10" ht="15" x14ac:dyDescent="0.7"/>
    <row r="25" spans="1:10" ht="15" x14ac:dyDescent="0.7">
      <c r="A25" s="5" t="s">
        <v>28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" customHeight="1" x14ac:dyDescent="0.7"/>
    <row r="27" spans="1:10" ht="15" customHeight="1" x14ac:dyDescent="0.7"/>
    <row r="28" spans="1:10" ht="15" customHeight="1" x14ac:dyDescent="0.7"/>
    <row r="29" spans="1:10" ht="15" customHeight="1" x14ac:dyDescent="0.7"/>
    <row r="30" spans="1:10" ht="15" customHeight="1" x14ac:dyDescent="0.7"/>
    <row r="31" spans="1:10" ht="15" customHeight="1" x14ac:dyDescent="0.7"/>
    <row r="32" spans="1:10" ht="15" customHeight="1" x14ac:dyDescent="0.7"/>
    <row r="33" ht="15" customHeight="1" x14ac:dyDescent="0.7"/>
    <row r="34" ht="15" customHeight="1" x14ac:dyDescent="0.7"/>
    <row r="35" ht="15" customHeight="1" x14ac:dyDescent="0.7"/>
    <row r="36" ht="15" customHeight="1" x14ac:dyDescent="0.7"/>
    <row r="37" ht="15" customHeight="1" x14ac:dyDescent="0.7"/>
    <row r="38" ht="15" customHeight="1" x14ac:dyDescent="0.7"/>
    <row r="39" ht="15" customHeight="1" x14ac:dyDescent="0.7"/>
    <row r="40" ht="15" customHeight="1" x14ac:dyDescent="0.7"/>
    <row r="41" ht="15" customHeight="1" x14ac:dyDescent="0.7"/>
    <row r="42" ht="15" customHeight="1" x14ac:dyDescent="0.7"/>
    <row r="43" ht="15" customHeight="1" x14ac:dyDescent="0.7"/>
    <row r="44" ht="15" customHeight="1" x14ac:dyDescent="0.7"/>
    <row r="45" ht="15" customHeight="1" x14ac:dyDescent="0.7"/>
    <row r="46" ht="15" customHeight="1" x14ac:dyDescent="0.7"/>
    <row r="47" ht="15" customHeight="1" x14ac:dyDescent="0.7"/>
    <row r="48" ht="15" customHeight="1" x14ac:dyDescent="0.7"/>
    <row r="49" ht="15" customHeight="1" x14ac:dyDescent="0.7"/>
    <row r="50" ht="15" customHeight="1" x14ac:dyDescent="0.7"/>
    <row r="51" ht="15" customHeight="1" x14ac:dyDescent="0.7"/>
    <row r="52" ht="15" customHeight="1" x14ac:dyDescent="0.7"/>
    <row r="53" ht="15" customHeight="1" x14ac:dyDescent="0.7"/>
    <row r="54" ht="15" customHeight="1" x14ac:dyDescent="0.7"/>
    <row r="55" ht="15" customHeight="1" x14ac:dyDescent="0.7"/>
    <row r="56" ht="15" customHeight="1" x14ac:dyDescent="0.7"/>
    <row r="57" ht="15" customHeight="1" x14ac:dyDescent="0.7"/>
    <row r="58" ht="15" customHeight="1" x14ac:dyDescent="0.7"/>
    <row r="59" ht="15" customHeight="1" x14ac:dyDescent="0.7"/>
    <row r="60" ht="15" customHeight="1" x14ac:dyDescent="0.7"/>
    <row r="61" ht="15" customHeight="1" x14ac:dyDescent="0.7"/>
    <row r="62" ht="15" customHeight="1" x14ac:dyDescent="0.7"/>
    <row r="63" ht="15" customHeight="1" x14ac:dyDescent="0.7"/>
    <row r="64" ht="15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C18:H18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93825ED0-B006-4EEC-9F46-3544D0F82D2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手元流動性比率!C18:H18</xm:f>
              <xm:sqref>I18</xm:sqref>
            </x14:sparkline>
            <x14:sparkline>
              <xm:f>手元流動性比率!C23:H23</xm:f>
              <xm:sqref>I23</xm:sqref>
            </x14:sparkline>
          </x14:sparklines>
        </x14:sparklineGroup>
        <x14:sparklineGroup displayEmptyCellsAs="gap" high="1" low="1" xr2:uid="{F8ED1DE4-76E7-4DF2-A44A-6E8C0196F92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手元流動性比率!C19:H19</xm:f>
              <xm:sqref>I19</xm:sqref>
            </x14:sparkline>
          </x14:sparklines>
        </x14:sparklineGroup>
        <x14:sparklineGroup displayEmptyCellsAs="gap" high="1" low="1" xr2:uid="{D06324C2-2807-4E3D-8A56-6F465F4093A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手元流動性比率!C20:H20</xm:f>
              <xm:sqref>I20</xm:sqref>
            </x14:sparkline>
          </x14:sparklines>
        </x14:sparklineGroup>
        <x14:sparklineGroup displayEmptyCellsAs="gap" high="1" low="1" xr2:uid="{AE5D25B5-0A22-432A-A808-497C9664591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手元流動性比率!C9:H9</xm:f>
              <xm:sqref>I9</xm:sqref>
            </x14:sparkline>
            <x14:sparkline>
              <xm:f>手元流動性比率!C10:H10</xm:f>
              <xm:sqref>I10</xm:sqref>
            </x14:sparkline>
            <x14:sparkline>
              <xm:f>手元流動性比率!C11:H11</xm:f>
              <xm:sqref>I11</xm:sqref>
            </x14:sparkline>
            <x14:sparkline>
              <xm:f>手元流動性比率!C12:H12</xm:f>
              <xm:sqref>I12</xm:sqref>
            </x14:sparkline>
          </x14:sparklines>
        </x14:sparklineGroup>
        <x14:sparklineGroup displayEmptyCellsAs="gap" high="1" low="1" xr2:uid="{75696803-FF79-477A-903F-6AB73C616B76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手元流動性比率!C22:H22</xm:f>
              <xm:sqref>I22</xm:sqref>
            </x14:sparkline>
          </x14:sparklines>
        </x14:sparklineGroup>
        <x14:sparklineGroup displayEmptyCellsAs="gap" high="1" low="1" xr2:uid="{49814CEA-19B1-4E08-B7B9-E9F4BD63510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手元流動性比率!C21:H21</xm:f>
              <xm:sqref>I21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手元流動性比率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2023-02-21T00:16:34Z</dcterms:modified>
</cp:coreProperties>
</file>