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8_{E86B5FC9-CCC8-4B0A-88DF-A8CB9BB00A89}" xr6:coauthVersionLast="47" xr6:coauthVersionMax="47" xr10:uidLastSave="{07C3009A-B42E-47ED-A9F8-D3A24679E17F}"/>
  <bookViews>
    <workbookView xWindow="-98" yWindow="-98" windowWidth="20715" windowHeight="13155" tabRatio="681" xr2:uid="{F0365B5C-8FC7-4E81-8465-7077C0B2E864}"/>
  </bookViews>
  <sheets>
    <sheet name="OC-OPM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8" l="1"/>
  <c r="C27" i="28"/>
  <c r="C26" i="28"/>
  <c r="F25" i="28"/>
  <c r="D25" i="28"/>
  <c r="D24" i="28"/>
  <c r="D23" i="28"/>
  <c r="C23" i="28"/>
  <c r="D22" i="28"/>
  <c r="E22" i="28"/>
  <c r="F22" i="28"/>
  <c r="G22" i="28"/>
  <c r="H22" i="28"/>
  <c r="C22" i="28"/>
  <c r="C21" i="28"/>
  <c r="C20" i="28"/>
  <c r="A27" i="28"/>
  <c r="H21" i="28"/>
  <c r="G21" i="28"/>
  <c r="F21" i="28"/>
  <c r="E21" i="28"/>
  <c r="D21" i="28"/>
  <c r="A21" i="28"/>
  <c r="H20" i="28"/>
  <c r="G20" i="28"/>
  <c r="F20" i="28"/>
  <c r="E20" i="28"/>
  <c r="E26" i="28" s="1"/>
  <c r="D20" i="28"/>
  <c r="H19" i="28"/>
  <c r="G19" i="28"/>
  <c r="F19" i="28"/>
  <c r="E19" i="28"/>
  <c r="D19" i="28"/>
  <c r="C19" i="28"/>
  <c r="G24" i="28" l="1"/>
  <c r="F27" i="28"/>
  <c r="F24" i="28"/>
  <c r="H24" i="28"/>
  <c r="H28" i="28"/>
  <c r="D28" i="28"/>
  <c r="G27" i="28"/>
  <c r="F23" i="28"/>
  <c r="H23" i="28"/>
  <c r="G23" i="28"/>
  <c r="F26" i="28"/>
  <c r="E28" i="28"/>
  <c r="G26" i="28"/>
  <c r="F28" i="28"/>
  <c r="D26" i="28"/>
  <c r="E23" i="28"/>
  <c r="G28" i="28"/>
  <c r="E24" i="28"/>
  <c r="H27" i="28"/>
  <c r="H26" i="28"/>
  <c r="D27" i="28"/>
  <c r="E27" i="28"/>
  <c r="G25" i="28" l="1"/>
  <c r="E25" i="28"/>
  <c r="H25" i="28"/>
</calcChain>
</file>

<file path=xl/sharedStrings.xml><?xml version="1.0" encoding="utf-8"?>
<sst xmlns="http://schemas.openxmlformats.org/spreadsheetml/2006/main" count="44" uniqueCount="33">
  <si>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</si>
  <si>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</si>
  <si>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</si>
  <si>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</si>
  <si>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</si>
  <si>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</si>
  <si>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</si>
  <si>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</si>
  <si>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</si>
  <si>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</si>
  <si>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</si>
  <si>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</si>
  <si>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</si>
  <si>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</si>
  <si>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売上高</t>
    <rPh sb="0" eb="3">
      <t>ウリアゲダカ</t>
    </rPh>
    <phoneticPr fontId="5"/>
  </si>
  <si>
    <t>億円</t>
    <rPh sb="0" eb="2">
      <t>オクエン</t>
    </rPh>
    <phoneticPr fontId="5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</si>
  <si>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</si>
  <si>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</si>
  <si>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指数</t>
    <rPh sb="0" eb="2">
      <t>シスウ</t>
    </rPh>
    <phoneticPr fontId="5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</si>
  <si>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</si>
  <si>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総資産</t>
    <rPh sb="0" eb="3">
      <t>ソウシサン</t>
    </rPh>
    <phoneticPr fontId="2"/>
  </si>
  <si>
    <t>%</t>
    <phoneticPr fontId="2"/>
  </si>
  <si>
    <t>回転</t>
    <rPh sb="0" eb="2">
      <t>カイテン</t>
    </rPh>
    <phoneticPr fontId="2"/>
  </si>
  <si>
    <t>サンプル_任天堂</t>
    <rPh sb="5" eb="8">
      <t>ニンテンドウ</t>
    </rPh>
    <phoneticPr fontId="4"/>
  </si>
  <si>
    <t>経営資本営業利益率</t>
    <rPh sb="0" eb="2">
      <t>ケイエイ</t>
    </rPh>
    <rPh sb="2" eb="4">
      <t>シホン</t>
    </rPh>
    <rPh sb="4" eb="6">
      <t>エイギョウ</t>
    </rPh>
    <rPh sb="6" eb="8">
      <t>リエキ</t>
    </rPh>
    <rPh sb="8" eb="9">
      <t>リツ</t>
    </rPh>
    <phoneticPr fontId="5"/>
  </si>
  <si>
    <t>経営資本営業利益率の計算</t>
    <rPh sb="10" eb="12">
      <t>ケイサン</t>
    </rPh>
    <phoneticPr fontId="5"/>
  </si>
  <si>
    <t>経営資本営業利益率の推移</t>
    <rPh sb="10" eb="12">
      <t>スイイ</t>
    </rPh>
    <phoneticPr fontId="5"/>
  </si>
  <si>
    <t>建設仮勘定</t>
    <rPh sb="0" eb="5">
      <t>ケンセツカリカンジョウ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</si>
  <si>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</si>
  <si>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経営資本</t>
    <rPh sb="0" eb="4">
      <t>ケイエイシホン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</si>
  <si>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</si>
  <si>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経営資本回転率</t>
    <rPh sb="0" eb="2">
      <t>ケイエイ</t>
    </rPh>
    <rPh sb="2" eb="4">
      <t>シホン</t>
    </rPh>
    <rPh sb="4" eb="6">
      <t>カイテン</t>
    </rPh>
    <rPh sb="6" eb="7">
      <t>リツ</t>
    </rPh>
    <phoneticPr fontId="2"/>
  </si>
  <si>
    <t>経営資本営業利益率</t>
    <rPh sb="0" eb="2">
      <t>ケイエイ</t>
    </rPh>
    <rPh sb="2" eb="4">
      <t>シホン</t>
    </rPh>
    <rPh sb="4" eb="6">
      <t>エイギョウ</t>
    </rPh>
    <rPh sb="6" eb="8">
      <t>リエキ</t>
    </rPh>
    <rPh sb="8" eb="9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</si>
</sst>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1" xfId="0" applyFont="1" applyFill="1" applyBorder="1">
      <alignment vertical="center"/>
    </xf>
    <xf numFmtId="38" fontId="9" fillId="0" borderId="11" xfId="1" applyFont="1" applyBorder="1">
      <alignment vertical="center"/>
    </xf>
    <xf numFmtId="0" fontId="3" fillId="5" borderId="10" xfId="0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9" xfId="1" applyFont="1" applyFill="1" applyBorder="1" applyAlignment="1">
      <alignment vertical="center" wrapText="1"/>
    </xf>
    <xf numFmtId="38" fontId="8" fillId="3" borderId="3" xfId="1" applyFont="1" applyFill="1" applyBorder="1">
      <alignment vertical="center"/>
    </xf>
    <xf numFmtId="38" fontId="9" fillId="0" borderId="10" xfId="1" applyFont="1" applyBorder="1">
      <alignment vertical="center"/>
    </xf>
    <xf numFmtId="0" fontId="7" fillId="5" borderId="4" xfId="0" applyFont="1" applyFill="1" applyBorder="1" applyAlignment="1">
      <alignment vertical="center" wrapText="1"/>
    </xf>
    <xf numFmtId="0" fontId="3" fillId="5" borderId="4" xfId="0" applyFont="1" applyFill="1" applyBorder="1">
      <alignment vertical="center"/>
    </xf>
    <xf numFmtId="38" fontId="9" fillId="0" borderId="4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38" fontId="8" fillId="3" borderId="13" xfId="1" applyFont="1" applyFill="1" applyBorder="1">
      <alignment vertical="center"/>
    </xf>
    <xf numFmtId="38" fontId="8" fillId="3" borderId="14" xfId="1" applyFont="1" applyFill="1" applyBorder="1">
      <alignment vertical="center"/>
    </xf>
    <xf numFmtId="38" fontId="8" fillId="3" borderId="14" xfId="1" applyFont="1" applyFill="1" applyBorder="1" applyAlignment="1">
      <alignment vertical="center" wrapText="1"/>
    </xf>
    <xf numFmtId="38" fontId="8" fillId="3" borderId="15" xfId="1" applyFont="1" applyFill="1" applyBorder="1">
      <alignment vertical="center"/>
    </xf>
    <xf numFmtId="0" fontId="3" fillId="5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176" fontId="9" fillId="0" borderId="4" xfId="1" applyNumberFormat="1" applyFont="1" applyBorder="1">
      <alignment vertical="center"/>
    </xf>
    <xf numFmtId="38" fontId="8" fillId="3" borderId="18" xfId="1" applyFont="1" applyFill="1" applyBorder="1">
      <alignment vertical="center"/>
    </xf>
    <xf numFmtId="38" fontId="8" fillId="3" borderId="18" xfId="1" applyFont="1" applyFill="1" applyBorder="1" applyAlignment="1">
      <alignment vertical="center" wrapText="1"/>
    </xf>
    <xf numFmtId="38" fontId="8" fillId="3" borderId="16" xfId="1" applyFont="1" applyFill="1" applyBorder="1">
      <alignment vertical="center"/>
    </xf>
    <xf numFmtId="38" fontId="8" fillId="3" borderId="17" xfId="1" applyFont="1" applyFill="1" applyBorder="1">
      <alignment vertical="center"/>
    </xf>
    <xf numFmtId="40" fontId="9" fillId="0" borderId="4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経営資本営業利益率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4265190058479533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'OC-OPM'!$A$24:$B$24</c:f>
              <c:strCache>
                <c:ptCount val="2"/>
                <c:pt idx="0">
                  <c:v>経営資本回転率</c:v>
                </c:pt>
                <c:pt idx="1">
                  <c:v>回転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'OC-OPM'!$C$19:$H$19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'OC-OPM'!$C$24:$H$24</c:f>
              <c:numCache>
                <c:formatCode>#,##0.00_);[Red]\(#,##0.00\)</c:formatCode>
                <c:ptCount val="6"/>
                <c:pt idx="1">
                  <c:v>0.81118263177428185</c:v>
                </c:pt>
                <c:pt idx="2">
                  <c:v>0.8564126982428546</c:v>
                </c:pt>
                <c:pt idx="3">
                  <c:v>0.86107538429496333</c:v>
                </c:pt>
                <c:pt idx="4">
                  <c:v>0.94629030110410661</c:v>
                </c:pt>
                <c:pt idx="5">
                  <c:v>0.78016778717291668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A-4D20-80C8-F3B91B63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1"/>
          <c:order val="1"/>
          <c:tx>
            <c:strRef>
              <c:f>'OC-OPM'!$A$23:$B$23</c:f>
              <c:strCache>
                <c:ptCount val="2"/>
                <c:pt idx="0">
                  <c:v>売上高営業利益率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'OC-OPM'!$C$19:$H$19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'OC-OPM'!$C$23:$H$23</c:f>
              <c:numCache>
                <c:formatCode>#,##0.0;[Red]\-#,##0.0</c:formatCode>
                <c:ptCount val="6"/>
                <c:pt idx="0">
                  <c:v>6.0033326858790215</c:v>
                </c:pt>
                <c:pt idx="1">
                  <c:v>16.819174713597466</c:v>
                </c:pt>
                <c:pt idx="2">
                  <c:v>20.7987106017192</c:v>
                </c:pt>
                <c:pt idx="3">
                  <c:v>26.928917348544424</c:v>
                </c:pt>
                <c:pt idx="4">
                  <c:v>36.422216031519525</c:v>
                </c:pt>
                <c:pt idx="5">
                  <c:v>34.963995507696374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A-4D20-80C8-F3B91B636A6D}"/>
            </c:ext>
          </c:extLst>
        </c:ser>
        <c:ser>
          <c:idx val="0"/>
          <c:order val="2"/>
          <c:tx>
            <c:strRef>
              <c:f>'OC-OPM'!$A$25:$B$25</c:f>
              <c:strCache>
                <c:ptCount val="2"/>
                <c:pt idx="0">
                  <c:v>経営資本営業利益率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'OC-OPM'!$C$19:$H$19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'OC-OPM'!$C$25:$H$25</c:f>
              <c:numCache>
                <c:formatCode>#,##0.0;[Red]\-#,##0.0</c:formatCode>
                <c:ptCount val="6"/>
                <c:pt idx="1">
                  <c:v>13.643422408447446</c:v>
                </c:pt>
                <c:pt idx="2">
                  <c:v>17.812279866390607</c:v>
                </c:pt>
                <c:pt idx="3">
                  <c:v>23.187827854545194</c:v>
                </c:pt>
                <c:pt idx="4">
                  <c:v>34.465989775345427</c:v>
                </c:pt>
                <c:pt idx="5">
                  <c:v>27.277783005963279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0A-4D20-80C8-F3B91B63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49456"/>
        <c:axId val="788048624"/>
        <c:extLst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9916666666666668E-3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788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.91165204678362577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8049456"/>
        <c:crosses val="autoZero"/>
        <c:crossBetween val="between"/>
      </c:valAx>
      <c:catAx>
        <c:axId val="78804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0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5.6196198830409355E-2"/>
          <c:y val="0.88312055555555558"/>
          <c:w val="0.88308450292397644"/>
          <c:h val="8.3160277777777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31</xdr:row>
      <xdr:rowOff>71437</xdr:rowOff>
    </xdr:from>
    <xdr:to>
      <xdr:col>8</xdr:col>
      <xdr:colOff>301084</xdr:colOff>
      <xdr:row>50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4C13F51-9F55-4ED4-960A-E89CC12A3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68B6-B204-4BCE-90F4-B6BBEBBA4978}">
  <dimension ref="A1:J51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8" customWidth="1"/>
    <col min="10" max="10" width="8.609375" style="8" customWidth="1"/>
    <col min="11" max="16384" width="8.88671875" style="8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24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23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3</v>
      </c>
      <c r="B8" s="7"/>
    </row>
    <row r="9" spans="1:10" x14ac:dyDescent="0.45">
      <c r="A9" s="8" t="s">
        <v>4</v>
      </c>
      <c r="B9" s="8" t="s">
        <v>5</v>
      </c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1" t="s">
        <v>11</v>
      </c>
    </row>
    <row r="10" spans="1:10" x14ac:dyDescent="0.45">
      <c r="A10" s="13" t="s">
        <v>14</v>
      </c>
      <c r="B10" s="12" t="s">
        <v>12</v>
      </c>
      <c r="C10" s="18">
        <v>489095</v>
      </c>
      <c r="D10" s="19">
        <v>1055682</v>
      </c>
      <c r="E10" s="20">
        <v>1200560</v>
      </c>
      <c r="F10" s="20">
        <v>1308519</v>
      </c>
      <c r="G10" s="19">
        <v>1758910</v>
      </c>
      <c r="H10" s="21">
        <v>1695344</v>
      </c>
    </row>
    <row r="11" spans="1:10" x14ac:dyDescent="0.45">
      <c r="A11" s="13" t="s">
        <v>17</v>
      </c>
      <c r="B11" s="12" t="s">
        <v>12</v>
      </c>
      <c r="C11" s="18">
        <v>29362</v>
      </c>
      <c r="D11" s="19">
        <v>177557</v>
      </c>
      <c r="E11" s="20">
        <v>249701</v>
      </c>
      <c r="F11" s="20">
        <v>352370</v>
      </c>
      <c r="G11" s="19">
        <v>640634</v>
      </c>
      <c r="H11" s="21">
        <v>592760</v>
      </c>
    </row>
    <row r="12" spans="1:10" x14ac:dyDescent="0.45">
      <c r="A12" s="38" t="s">
        <v>27</v>
      </c>
      <c r="B12" s="36" t="s">
        <v>12</v>
      </c>
      <c r="C12" s="43">
        <v>3</v>
      </c>
      <c r="D12" s="40">
        <v>653</v>
      </c>
      <c r="E12" s="41">
        <v>143</v>
      </c>
      <c r="F12" s="41">
        <v>672</v>
      </c>
      <c r="G12" s="40">
        <v>178</v>
      </c>
      <c r="H12" s="42">
        <v>1280</v>
      </c>
    </row>
    <row r="13" spans="1:10" ht="24" x14ac:dyDescent="0.45">
      <c r="A13" s="6" t="s">
        <v>28</v>
      </c>
      <c r="B13" s="12" t="s">
        <v>12</v>
      </c>
      <c r="C13" s="18">
        <v>228851</v>
      </c>
      <c r="D13" s="19">
        <v>269597</v>
      </c>
      <c r="E13" s="20">
        <v>249690</v>
      </c>
      <c r="F13" s="20">
        <v>334619</v>
      </c>
      <c r="G13" s="19">
        <v>328051</v>
      </c>
      <c r="H13" s="21">
        <v>433692</v>
      </c>
    </row>
    <row r="14" spans="1:10" ht="15.4" thickBot="1" x14ac:dyDescent="0.5">
      <c r="A14" s="35" t="s">
        <v>20</v>
      </c>
      <c r="B14" s="37" t="s">
        <v>12</v>
      </c>
      <c r="C14" s="30">
        <v>1468452</v>
      </c>
      <c r="D14" s="31">
        <v>1633474</v>
      </c>
      <c r="E14" s="32">
        <v>1690304</v>
      </c>
      <c r="F14" s="32">
        <v>1934087</v>
      </c>
      <c r="G14" s="31">
        <v>2446918</v>
      </c>
      <c r="H14" s="33">
        <v>2662384</v>
      </c>
    </row>
    <row r="15" spans="1:10" x14ac:dyDescent="0.45">
      <c r="C15" s="8" t="s">
        <v>13</v>
      </c>
    </row>
    <row r="16" spans="1:10" x14ac:dyDescent="0.45"/>
    <row r="17" spans="1:10" x14ac:dyDescent="0.45">
      <c r="A17" s="4" t="s">
        <v>25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C18" s="7"/>
      <c r="D18" s="7"/>
      <c r="E18" s="7"/>
      <c r="F18" s="7"/>
      <c r="G18" s="7"/>
      <c r="H18" s="7"/>
    </row>
    <row r="19" spans="1:10" x14ac:dyDescent="0.45">
      <c r="A19" s="7"/>
      <c r="B19" s="7"/>
      <c r="C19" s="14" t="str">
        <f t="shared" ref="C19:H19" si="0">C9</f>
        <v>FY16</v>
      </c>
      <c r="D19" s="14" t="str">
        <f t="shared" si="0"/>
        <v>FY17</v>
      </c>
      <c r="E19" s="14" t="str">
        <f t="shared" si="0"/>
        <v>FY18</v>
      </c>
      <c r="F19" s="14" t="str">
        <f t="shared" si="0"/>
        <v>FY19</v>
      </c>
      <c r="G19" s="14" t="str">
        <f t="shared" si="0"/>
        <v>FY20</v>
      </c>
      <c r="H19" s="14" t="str">
        <f t="shared" si="0"/>
        <v>FY21</v>
      </c>
    </row>
    <row r="20" spans="1:10" x14ac:dyDescent="0.45">
      <c r="A20" s="15" t="s">
        <v>16</v>
      </c>
      <c r="B20" s="15" t="s">
        <v>15</v>
      </c>
      <c r="C20" s="16">
        <f>C10/100</f>
        <v>4890.95</v>
      </c>
      <c r="D20" s="16">
        <f>D10/100</f>
        <v>10556.82</v>
      </c>
      <c r="E20" s="16">
        <f>E10/100</f>
        <v>12005.6</v>
      </c>
      <c r="F20" s="16">
        <f>F10/100</f>
        <v>13085.19</v>
      </c>
      <c r="G20" s="16">
        <f>G10/100</f>
        <v>17589.099999999999</v>
      </c>
      <c r="H20" s="16">
        <f>H10/100</f>
        <v>16953.439999999999</v>
      </c>
    </row>
    <row r="21" spans="1:10" x14ac:dyDescent="0.45">
      <c r="A21" s="28" t="str">
        <f>A11</f>
        <v>営業利益</v>
      </c>
      <c r="B21" s="24" t="s">
        <v>15</v>
      </c>
      <c r="C21" s="25">
        <f>C11/100</f>
        <v>293.62</v>
      </c>
      <c r="D21" s="25">
        <f>D11/100</f>
        <v>1775.57</v>
      </c>
      <c r="E21" s="25">
        <f>E11/100</f>
        <v>2497.0100000000002</v>
      </c>
      <c r="F21" s="25">
        <f>F11/100</f>
        <v>3523.7</v>
      </c>
      <c r="G21" s="25">
        <f>G11/100</f>
        <v>6406.34</v>
      </c>
      <c r="H21" s="25">
        <f>H11/100</f>
        <v>5927.6</v>
      </c>
    </row>
    <row r="22" spans="1:10" x14ac:dyDescent="0.45">
      <c r="A22" s="28" t="s">
        <v>29</v>
      </c>
      <c r="B22" s="24" t="s">
        <v>15</v>
      </c>
      <c r="C22" s="25">
        <f>(C14-C12-C13)/100</f>
        <v>12395.98</v>
      </c>
      <c r="D22" s="25">
        <f t="shared" ref="D22:H22" si="1">(D14-D12-D13)/100</f>
        <v>13632.24</v>
      </c>
      <c r="E22" s="25">
        <f t="shared" si="1"/>
        <v>14404.71</v>
      </c>
      <c r="F22" s="25">
        <f t="shared" si="1"/>
        <v>15987.96</v>
      </c>
      <c r="G22" s="25">
        <f t="shared" si="1"/>
        <v>21186.89</v>
      </c>
      <c r="H22" s="25">
        <f t="shared" si="1"/>
        <v>22274.12</v>
      </c>
    </row>
    <row r="23" spans="1:10" ht="24" x14ac:dyDescent="0.45">
      <c r="A23" s="23" t="s">
        <v>30</v>
      </c>
      <c r="B23" s="24" t="s">
        <v>21</v>
      </c>
      <c r="C23" s="39">
        <f>C21/C20*100</f>
        <v>6.0033326858790215</v>
      </c>
      <c r="D23" s="39">
        <f>D21/D20*100</f>
        <v>16.819174713597466</v>
      </c>
      <c r="E23" s="39">
        <f>E21/E20*100</f>
        <v>20.7987106017192</v>
      </c>
      <c r="F23" s="39">
        <f t="shared" ref="F23:H23" si="2">F21/F20*100</f>
        <v>26.928917348544424</v>
      </c>
      <c r="G23" s="39">
        <f t="shared" si="2"/>
        <v>36.422216031519525</v>
      </c>
      <c r="H23" s="39">
        <f t="shared" si="2"/>
        <v>34.963995507696374</v>
      </c>
    </row>
    <row r="24" spans="1:10" ht="24" x14ac:dyDescent="0.45">
      <c r="A24" s="23" t="s">
        <v>31</v>
      </c>
      <c r="B24" s="24" t="s">
        <v>22</v>
      </c>
      <c r="C24" s="39"/>
      <c r="D24" s="44">
        <f>D20/(SUM(C22:D22)/2)</f>
        <v>0.81118263177428185</v>
      </c>
      <c r="E24" s="44">
        <f t="shared" ref="E24:H24" si="3">E20/(SUM(D22:E22)/2)</f>
        <v>0.8564126982428546</v>
      </c>
      <c r="F24" s="44">
        <f t="shared" si="3"/>
        <v>0.86107538429496333</v>
      </c>
      <c r="G24" s="44">
        <f t="shared" si="3"/>
        <v>0.94629030110410661</v>
      </c>
      <c r="H24" s="44">
        <f t="shared" si="3"/>
        <v>0.78016778717291668</v>
      </c>
    </row>
    <row r="25" spans="1:10" ht="24" x14ac:dyDescent="0.45">
      <c r="A25" s="23" t="s">
        <v>32</v>
      </c>
      <c r="B25" s="24" t="s">
        <v>21</v>
      </c>
      <c r="C25" s="39"/>
      <c r="D25" s="39">
        <f>D23*D24</f>
        <v>13.643422408447446</v>
      </c>
      <c r="E25" s="39">
        <f t="shared" ref="E25:H25" si="4">E23*E24</f>
        <v>17.812279866390607</v>
      </c>
      <c r="F25" s="39">
        <f>F23*F24</f>
        <v>23.187827854545194</v>
      </c>
      <c r="G25" s="39">
        <f t="shared" si="4"/>
        <v>34.465989775345427</v>
      </c>
      <c r="H25" s="39">
        <f t="shared" si="4"/>
        <v>27.277783005963279</v>
      </c>
    </row>
    <row r="26" spans="1:10" x14ac:dyDescent="0.45">
      <c r="A26" s="15" t="s">
        <v>16</v>
      </c>
      <c r="B26" s="15" t="s">
        <v>18</v>
      </c>
      <c r="C26" s="16">
        <f>C20/$C20*100</f>
        <v>100</v>
      </c>
      <c r="D26" s="16">
        <f t="shared" ref="D26:H28" si="5">D20/$C20*100</f>
        <v>215.84395669552953</v>
      </c>
      <c r="E26" s="16">
        <f t="shared" si="5"/>
        <v>245.46560484159522</v>
      </c>
      <c r="F26" s="16">
        <f t="shared" si="5"/>
        <v>267.53882170130549</v>
      </c>
      <c r="G26" s="16">
        <f t="shared" si="5"/>
        <v>359.62543064230874</v>
      </c>
      <c r="H26" s="16">
        <f t="shared" si="5"/>
        <v>346.62877355115057</v>
      </c>
    </row>
    <row r="27" spans="1:10" x14ac:dyDescent="0.45">
      <c r="A27" s="28" t="str">
        <f>A11</f>
        <v>営業利益</v>
      </c>
      <c r="B27" s="24" t="s">
        <v>18</v>
      </c>
      <c r="C27" s="25">
        <f>C21/$C21*100</f>
        <v>100</v>
      </c>
      <c r="D27" s="25">
        <f t="shared" si="5"/>
        <v>604.71698113207549</v>
      </c>
      <c r="E27" s="25">
        <f t="shared" si="5"/>
        <v>850.42231455622925</v>
      </c>
      <c r="F27" s="25">
        <f t="shared" si="5"/>
        <v>1200.088549826306</v>
      </c>
      <c r="G27" s="25">
        <f t="shared" si="5"/>
        <v>2181.8472856072476</v>
      </c>
      <c r="H27" s="25">
        <f t="shared" si="5"/>
        <v>2018.7998092772973</v>
      </c>
    </row>
    <row r="28" spans="1:10" x14ac:dyDescent="0.45">
      <c r="A28" s="29" t="s">
        <v>29</v>
      </c>
      <c r="B28" s="17" t="s">
        <v>18</v>
      </c>
      <c r="C28" s="22">
        <f>C22/$C22*100</f>
        <v>100</v>
      </c>
      <c r="D28" s="22">
        <f t="shared" si="5"/>
        <v>109.97307191524995</v>
      </c>
      <c r="E28" s="22">
        <f t="shared" si="5"/>
        <v>116.20468893947877</v>
      </c>
      <c r="F28" s="22">
        <f t="shared" si="5"/>
        <v>128.97697479344112</v>
      </c>
      <c r="G28" s="22">
        <f t="shared" si="5"/>
        <v>170.91742645599621</v>
      </c>
      <c r="H28" s="22">
        <f>H22/$C22*100</f>
        <v>179.68825377259401</v>
      </c>
    </row>
    <row r="29" spans="1:10" x14ac:dyDescent="0.45">
      <c r="A29" s="27" t="s">
        <v>19</v>
      </c>
      <c r="B29" s="34"/>
      <c r="C29" s="26"/>
      <c r="D29" s="26"/>
      <c r="E29" s="26"/>
      <c r="F29" s="26"/>
      <c r="G29" s="26"/>
      <c r="H29" s="26"/>
    </row>
    <row r="30" spans="1:10" x14ac:dyDescent="0.45">
      <c r="A30" s="5"/>
      <c r="C30" s="26"/>
      <c r="D30" s="26"/>
      <c r="E30" s="26"/>
      <c r="F30" s="26"/>
      <c r="G30" s="26"/>
      <c r="H30" s="26"/>
    </row>
    <row r="31" spans="1:10" x14ac:dyDescent="0.45">
      <c r="A31" s="4" t="s">
        <v>26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  <row r="50" x14ac:dyDescent="0.45"/>
    <row r="5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F5F7D4F-66C9-44B4-9D4B-F4F2FD8B370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'OC-OPM'!C13:H13</xm:f>
              <xm:sqref>I13</xm:sqref>
            </x14:sparkline>
            <x14:sparkline>
              <xm:f>'OC-OPM'!C14:H14</xm:f>
              <xm:sqref>I14</xm:sqref>
            </x14:sparkline>
          </x14:sparklines>
        </x14:sparklineGroup>
        <x14:sparklineGroup displayEmptyCellsAs="gap" high="1" low="1" xr2:uid="{52E7F0D8-B9F5-4A4C-B329-6DB27C5203D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'OC-OPM'!C11:H11</xm:f>
              <xm:sqref>I11</xm:sqref>
            </x14:sparkline>
          </x14:sparklines>
        </x14:sparklineGroup>
        <x14:sparklineGroup displayEmptyCellsAs="gap" high="1" low="1" xr2:uid="{CBD5CC81-9381-42A1-A71A-493D47E4C9F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'OC-OPM'!C10:H10</xm:f>
              <xm:sqref>I10</xm:sqref>
            </x14:sparkline>
          </x14:sparklines>
        </x14:sparklineGroup>
        <x14:sparklineGroup displayEmptyCellsAs="gap" high="1" low="1" xr2:uid="{895D14FF-C0A9-4057-B1A3-55E11C90A3C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'OC-OPM'!C12:H12</xm:f>
              <xm:sqref>I12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OC-OPM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2023-03-06T00:24:50Z</dcterms:modified>
</cp:coreProperties>
</file>