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6" documentId="8_{D1DF0614-991E-4C64-A35A-48E3FDFB00B7}" xr6:coauthVersionLast="47" xr6:coauthVersionMax="47" xr10:uidLastSave="{27145F33-15AF-4619-8FE2-EB4515D758F0}"/>
  <bookViews>
    <workbookView xWindow="-98" yWindow="-98" windowWidth="20715" windowHeight="13155" tabRatio="681" xr2:uid="{F0365B5C-8FC7-4E81-8465-7077C0B2E864}"/>
  </bookViews>
  <sheets>
    <sheet name="RONA" sheetId="3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0" l="1"/>
  <c r="E30" i="30"/>
  <c r="F30" i="30"/>
  <c r="G30" i="30"/>
  <c r="H30" i="30"/>
  <c r="C30" i="30"/>
  <c r="D29" i="30"/>
  <c r="E29" i="30"/>
  <c r="F29" i="30"/>
  <c r="G29" i="30"/>
  <c r="H29" i="30"/>
  <c r="C29" i="30"/>
  <c r="D28" i="30"/>
  <c r="E28" i="30"/>
  <c r="F28" i="30"/>
  <c r="G28" i="30"/>
  <c r="H28" i="30"/>
  <c r="C28" i="30"/>
  <c r="D27" i="30"/>
  <c r="E27" i="30"/>
  <c r="F27" i="30"/>
  <c r="G27" i="30"/>
  <c r="H27" i="30"/>
  <c r="C27" i="30"/>
  <c r="C26" i="30"/>
  <c r="A30" i="30"/>
  <c r="A29" i="30"/>
  <c r="A28" i="30"/>
  <c r="A27" i="30"/>
  <c r="D22" i="30"/>
  <c r="E22" i="30"/>
  <c r="F22" i="30"/>
  <c r="G22" i="30"/>
  <c r="H22" i="30"/>
  <c r="C22" i="30"/>
  <c r="C21" i="30"/>
  <c r="C23" i="30" s="1"/>
  <c r="C20" i="30"/>
  <c r="H21" i="30"/>
  <c r="G21" i="30"/>
  <c r="F21" i="30"/>
  <c r="E21" i="30"/>
  <c r="D21" i="30"/>
  <c r="H20" i="30"/>
  <c r="G20" i="30"/>
  <c r="F20" i="30"/>
  <c r="E20" i="30"/>
  <c r="D20" i="30"/>
  <c r="H19" i="30"/>
  <c r="G19" i="30"/>
  <c r="F19" i="30"/>
  <c r="E19" i="30"/>
  <c r="D19" i="30"/>
  <c r="C19" i="30"/>
  <c r="D24" i="30" l="1"/>
  <c r="E24" i="30"/>
  <c r="F24" i="30"/>
  <c r="H24" i="30"/>
  <c r="H23" i="30"/>
  <c r="F23" i="30"/>
  <c r="G24" i="30"/>
  <c r="E23" i="30"/>
  <c r="H26" i="30"/>
  <c r="E26" i="30"/>
  <c r="D26" i="30"/>
  <c r="F26" i="30"/>
  <c r="D23" i="30"/>
  <c r="D25" i="30" s="1"/>
  <c r="G23" i="30"/>
  <c r="G26" i="30"/>
  <c r="E25" i="30" l="1"/>
  <c r="F25" i="30"/>
  <c r="H25" i="30"/>
  <c r="G25" i="30"/>
</calcChain>
</file>

<file path=xl/sharedStrings.xml><?xml version="1.0" encoding="utf-8"?>
<sst xmlns="http://schemas.openxmlformats.org/spreadsheetml/2006/main" count="46" uniqueCount="34">
  <si>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</si>
  <si>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</si>
  <si>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</si>
  <si>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</si>
  <si>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</si>
  <si>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</si>
  <si>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</si>
  <si>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</si>
  <si>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</si>
  <si>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</si>
  <si>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</si>
  <si>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</si>
  <si>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</si>
  <si>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売上高</t>
    <rPh sb="0" eb="3">
      <t>ウリアゲダカ</t>
    </rPh>
    <phoneticPr fontId="2"/>
  </si>
  <si>
    <t>営業収益</t>
    <rPh sb="0" eb="4">
      <t>エイギョウシュウエキ</t>
    </rPh>
    <phoneticPr fontId="5"/>
  </si>
  <si>
    <t>指数</t>
    <rPh sb="0" eb="2">
      <t>シスウ</t>
    </rPh>
    <phoneticPr fontId="5"/>
  </si>
  <si>
    <t>サンプル_ファーストリテイリング</t>
    <phoneticPr fontId="4"/>
  </si>
  <si>
    <t>※FY16=2016年度＝2016年8月期</t>
    <rPh sb="17" eb="18">
      <t>ネン</t>
    </rPh>
    <rPh sb="19" eb="21">
      <t>ガツキ</t>
    </rPh>
    <phoneticPr fontId="5"/>
  </si>
  <si>
    <t>総資産</t>
    <rPh sb="0" eb="3">
      <t>ソウシサン</t>
    </rPh>
    <phoneticPr fontId="2"/>
  </si>
  <si>
    <t>FY22</t>
    <phoneticPr fontId="5"/>
  </si>
  <si>
    <t>%</t>
    <phoneticPr fontId="2"/>
  </si>
  <si>
    <t>回転</t>
    <rPh sb="0" eb="2">
      <t>カイテン</t>
    </rPh>
    <phoneticPr fontId="2"/>
  </si>
  <si>
    <t>※指数＝FY17の値を100にして計算</t>
    <rPh sb="1" eb="3">
      <t>シスウ</t>
    </rPh>
    <rPh sb="9" eb="10">
      <t>アタイ</t>
    </rPh>
    <rPh sb="17" eb="19">
      <t>ケイサン</t>
    </rPh>
    <phoneticPr fontId="2"/>
  </si>
  <si>
    <t>純資産利益率</t>
    <rPh sb="0" eb="3">
      <t>ジュンシサン</t>
    </rPh>
    <rPh sb="3" eb="5">
      <t>リエキ</t>
    </rPh>
    <rPh sb="5" eb="6">
      <t>リツ</t>
    </rPh>
    <phoneticPr fontId="5"/>
  </si>
  <si>
    <t>純資産利益率の計算</t>
    <rPh sb="0" eb="3">
      <t>ジュンシサン</t>
    </rPh>
    <rPh sb="3" eb="5">
      <t>リエキ</t>
    </rPh>
    <rPh sb="5" eb="6">
      <t>リツ</t>
    </rPh>
    <rPh sb="7" eb="9">
      <t>ケイサン</t>
    </rPh>
    <phoneticPr fontId="5"/>
  </si>
  <si>
    <t>純資産利益率の推移</t>
    <rPh sb="0" eb="3">
      <t>ジュンシサン</t>
    </rPh>
    <rPh sb="3" eb="5">
      <t>リエキ</t>
    </rPh>
    <rPh sb="5" eb="6">
      <t>リツ</t>
    </rPh>
    <rPh sb="7" eb="9">
      <t>スイイ</t>
    </rPh>
    <phoneticPr fontId="5"/>
  </si>
  <si>
    <t>当期純利益</t>
    <rPh sb="0" eb="5">
      <t>トウキジュンリエキ</t>
    </rPh>
    <phoneticPr fontId="2"/>
  </si>
  <si>
    <t>流動資産</t>
    <rPh sb="0" eb="4">
      <t>リュウドウシサン</t>
    </rPh>
    <phoneticPr fontId="2"/>
  </si>
  <si>
    <t>流動負債</t>
    <rPh sb="0" eb="4">
      <t>リュウドウフサイ</t>
    </rPh>
    <phoneticPr fontId="2"/>
  </si>
  <si>
    <t>当期利益</t>
    <rPh sb="0" eb="2">
      <t>トウキ</t>
    </rPh>
    <rPh sb="2" eb="4">
      <t>リエキ</t>
    </rPh>
    <phoneticPr fontId="2"/>
  </si>
  <si>
    <t>純資産</t>
    <rPh sb="0" eb="3">
      <t>ジュンシサン</t>
    </rPh>
    <phoneticPr fontId="2"/>
  </si>
  <si>
    <t>売上高当期純利益率</t>
    <rPh sb="0" eb="9">
      <t>ウリアゲダカトウキジュンリエキリツ</t>
    </rPh>
    <phoneticPr fontId="2"/>
  </si>
  <si>
    <t>純資産回転率</t>
    <rPh sb="0" eb="1">
      <t>ジュン</t>
    </rPh>
    <rPh sb="1" eb="3">
      <t>シサン</t>
    </rPh>
    <rPh sb="3" eb="5">
      <t>カイテン</t>
    </rPh>
    <rPh sb="5" eb="6">
      <t>リツ</t>
    </rPh>
    <phoneticPr fontId="2"/>
  </si>
  <si>
    <t>純資産利益率(RONA)</t>
    <rPh sb="0" eb="6">
      <t>ジュンシサンリエキリツ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</si>
</sst>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38" fontId="9" fillId="0" borderId="13" xfId="1" applyFont="1" applyBorder="1">
      <alignment vertical="center"/>
    </xf>
    <xf numFmtId="0" fontId="7" fillId="5" borderId="3" xfId="0" applyFont="1" applyFill="1" applyBorder="1" applyAlignment="1">
      <alignment vertical="center" wrapText="1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0" xfId="0" applyFont="1" applyFill="1">
      <alignment vertical="center"/>
    </xf>
    <xf numFmtId="176" fontId="9" fillId="0" borderId="3" xfId="1" applyNumberFormat="1" applyFont="1" applyBorder="1">
      <alignment vertical="center"/>
    </xf>
    <xf numFmtId="40" fontId="9" fillId="0" borderId="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純資産利益率</a:t>
            </a:r>
            <a:r>
              <a:rPr lang="en-US" altLang="ja-JP" b="1"/>
              <a:t>(RONA)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2936695906432756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490058479532159E-2"/>
          <c:y val="0.15331722222222222"/>
          <c:w val="0.85460614035087701"/>
          <c:h val="0.66733194444444444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RONA!$A$24:$B$24</c:f>
              <c:strCache>
                <c:ptCount val="2"/>
                <c:pt idx="0">
                  <c:v>純資産回転率</c:v>
                </c:pt>
                <c:pt idx="1">
                  <c:v>回転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RONA!$C$19:$H$19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RONA!$C$24:$H$24</c:f>
              <c:numCache>
                <c:formatCode>#,##0.00_);[Red]\(#,##0.00\)</c:formatCode>
                <c:ptCount val="6"/>
                <c:pt idx="1">
                  <c:v>1.6830961459369187</c:v>
                </c:pt>
                <c:pt idx="2">
                  <c:v>1.5331872356888789</c:v>
                </c:pt>
                <c:pt idx="3">
                  <c:v>1.21806008000764</c:v>
                </c:pt>
                <c:pt idx="4">
                  <c:v>1.1549980113707896</c:v>
                </c:pt>
                <c:pt idx="5">
                  <c:v>1.0863357444522392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2-4D20-B1AF-365196854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0079568"/>
        <c:axId val="2090408960"/>
      </c:barChart>
      <c:lineChart>
        <c:grouping val="standard"/>
        <c:varyColors val="0"/>
        <c:ser>
          <c:idx val="3"/>
          <c:order val="0"/>
          <c:tx>
            <c:strRef>
              <c:f>RONA!$A$23:$B$23</c:f>
              <c:strCache>
                <c:ptCount val="2"/>
                <c:pt idx="0">
                  <c:v>売上高当期純利益率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RONA!$C$19:$H$19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RONA!$C$23:$H$23</c:f>
              <c:numCache>
                <c:formatCode>#,##0.0;[Red]\-#,##0.0</c:formatCode>
                <c:ptCount val="6"/>
                <c:pt idx="0">
                  <c:v>6.9235094797458752</c:v>
                </c:pt>
                <c:pt idx="1">
                  <c:v>7.9515600499516452</c:v>
                </c:pt>
                <c:pt idx="2">
                  <c:v>7.7730743909317779</c:v>
                </c:pt>
                <c:pt idx="3">
                  <c:v>4.4999965154123318</c:v>
                </c:pt>
                <c:pt idx="4">
                  <c:v>8.2365053408545368</c:v>
                </c:pt>
                <c:pt idx="5">
                  <c:v>12.374398228342521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A2-4D20-B1AF-365196854DF8}"/>
            </c:ext>
          </c:extLst>
        </c:ser>
        <c:ser>
          <c:idx val="5"/>
          <c:order val="2"/>
          <c:tx>
            <c:strRef>
              <c:f>RONA!$A$25:$B$25</c:f>
              <c:strCache>
                <c:ptCount val="2"/>
                <c:pt idx="0">
                  <c:v>純資産利益率(RONA)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RONA!$C$19:$H$19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RONA!$C$25:$H$25</c:f>
              <c:numCache>
                <c:formatCode>#,##0.0;[Red]\-#,##0.0</c:formatCode>
                <c:ptCount val="6"/>
                <c:pt idx="1">
                  <c:v>13.383240074259588</c:v>
                </c:pt>
                <c:pt idx="2">
                  <c:v>11.917578438236708</c:v>
                </c:pt>
                <c:pt idx="3">
                  <c:v>5.4812661155972462</c:v>
                </c:pt>
                <c:pt idx="4">
                  <c:v>9.5131472893318776</c:v>
                </c:pt>
                <c:pt idx="5">
                  <c:v>13.442751111534943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A2-4D20-B1AF-365196854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832784"/>
        <c:axId val="2086349952"/>
      </c:lineChart>
      <c:catAx>
        <c:axId val="189383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86349952"/>
        <c:crosses val="autoZero"/>
        <c:auto val="1"/>
        <c:lblAlgn val="ctr"/>
        <c:lblOffset val="100"/>
        <c:noMultiLvlLbl val="0"/>
      </c:catAx>
      <c:valAx>
        <c:axId val="20863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（利益率：％）</a:t>
                </a:r>
              </a:p>
            </c:rich>
          </c:tx>
          <c:layout>
            <c:manualLayout>
              <c:xMode val="edge"/>
              <c:yMode val="edge"/>
              <c:x val="0"/>
              <c:y val="6.85091666666666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93832784"/>
        <c:crosses val="autoZero"/>
        <c:crossBetween val="between"/>
      </c:valAx>
      <c:valAx>
        <c:axId val="20904089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.90621681286549705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90079568"/>
        <c:crosses val="max"/>
        <c:crossBetween val="between"/>
      </c:valAx>
      <c:catAx>
        <c:axId val="209007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040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90487</xdr:rowOff>
    </xdr:from>
    <xdr:to>
      <xdr:col>8</xdr:col>
      <xdr:colOff>334425</xdr:colOff>
      <xdr:row>52</xdr:row>
      <xdr:rowOff>70987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2733B16-6A7A-3635-C393-85FB95F48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7EF0-1C25-4CD6-B918-4590CC68E9C8}">
  <dimension ref="A1:J65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7" customWidth="1"/>
    <col min="10" max="10" width="8.609375" style="7" customWidth="1"/>
    <col min="11" max="16384" width="8.88671875" style="7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23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16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3</v>
      </c>
      <c r="B8" s="6"/>
    </row>
    <row r="9" spans="1:10" x14ac:dyDescent="0.45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19</v>
      </c>
    </row>
    <row r="10" spans="1:10" x14ac:dyDescent="0.45">
      <c r="A10" s="12" t="s">
        <v>14</v>
      </c>
      <c r="B10" s="11" t="s">
        <v>11</v>
      </c>
      <c r="C10" s="19">
        <v>1861917</v>
      </c>
      <c r="D10" s="20">
        <v>2130060</v>
      </c>
      <c r="E10" s="21">
        <v>2290548</v>
      </c>
      <c r="F10" s="21">
        <v>2008846</v>
      </c>
      <c r="G10" s="20">
        <v>2132992</v>
      </c>
      <c r="H10" s="22">
        <v>2301122</v>
      </c>
    </row>
    <row r="11" spans="1:10" x14ac:dyDescent="0.45">
      <c r="A11" s="12" t="s">
        <v>29</v>
      </c>
      <c r="B11" s="11" t="s">
        <v>11</v>
      </c>
      <c r="C11" s="19">
        <v>128910</v>
      </c>
      <c r="D11" s="20">
        <v>169373</v>
      </c>
      <c r="E11" s="21">
        <v>178046</v>
      </c>
      <c r="F11" s="21">
        <v>90398</v>
      </c>
      <c r="G11" s="20">
        <v>175684</v>
      </c>
      <c r="H11" s="22">
        <v>284750</v>
      </c>
    </row>
    <row r="12" spans="1:10" x14ac:dyDescent="0.45">
      <c r="A12" s="12" t="s">
        <v>27</v>
      </c>
      <c r="B12" s="11" t="s">
        <v>11</v>
      </c>
      <c r="C12" s="19">
        <v>1077598</v>
      </c>
      <c r="D12" s="20">
        <v>1618097</v>
      </c>
      <c r="E12" s="21">
        <v>1638174</v>
      </c>
      <c r="F12" s="21">
        <v>1655191</v>
      </c>
      <c r="G12" s="20">
        <v>1724674</v>
      </c>
      <c r="H12" s="22">
        <v>2178851</v>
      </c>
    </row>
    <row r="13" spans="1:10" x14ac:dyDescent="0.45">
      <c r="A13" s="12" t="s">
        <v>28</v>
      </c>
      <c r="B13" s="11" t="s">
        <v>11</v>
      </c>
      <c r="C13" s="19">
        <v>311421</v>
      </c>
      <c r="D13" s="20">
        <v>499410</v>
      </c>
      <c r="E13" s="21">
        <v>476658</v>
      </c>
      <c r="F13" s="21">
        <v>647455</v>
      </c>
      <c r="G13" s="20">
        <v>581012</v>
      </c>
      <c r="H13" s="22">
        <v>876242</v>
      </c>
    </row>
    <row r="14" spans="1:10" ht="15.4" thickBot="1" x14ac:dyDescent="0.5">
      <c r="A14" s="13" t="s">
        <v>18</v>
      </c>
      <c r="B14" s="14" t="s">
        <v>11</v>
      </c>
      <c r="C14" s="23">
        <v>1388486</v>
      </c>
      <c r="D14" s="24">
        <v>1953466</v>
      </c>
      <c r="E14" s="25">
        <v>2010558</v>
      </c>
      <c r="F14" s="25">
        <v>2411990</v>
      </c>
      <c r="G14" s="24">
        <v>2509976</v>
      </c>
      <c r="H14" s="26">
        <v>3183762</v>
      </c>
    </row>
    <row r="15" spans="1:10" x14ac:dyDescent="0.45">
      <c r="C15" s="7" t="s">
        <v>17</v>
      </c>
    </row>
    <row r="16" spans="1:10" x14ac:dyDescent="0.45"/>
    <row r="17" spans="1:10" x14ac:dyDescent="0.45">
      <c r="A17" s="4" t="s">
        <v>24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45">
      <c r="C18" s="6"/>
      <c r="D18" s="6"/>
      <c r="E18" s="6"/>
      <c r="F18" s="6"/>
      <c r="G18" s="6"/>
      <c r="H18" s="6"/>
    </row>
    <row r="19" spans="1:10" x14ac:dyDescent="0.45">
      <c r="A19" s="6"/>
      <c r="B19" s="6"/>
      <c r="C19" s="15" t="str">
        <f t="shared" ref="C19:H19" si="0">C9</f>
        <v>FY17</v>
      </c>
      <c r="D19" s="15" t="str">
        <f t="shared" si="0"/>
        <v>FY18</v>
      </c>
      <c r="E19" s="15" t="str">
        <f t="shared" si="0"/>
        <v>FY19</v>
      </c>
      <c r="F19" s="15" t="str">
        <f t="shared" si="0"/>
        <v>FY20</v>
      </c>
      <c r="G19" s="15" t="str">
        <f t="shared" si="0"/>
        <v>FY21</v>
      </c>
      <c r="H19" s="15" t="str">
        <f t="shared" si="0"/>
        <v>FY22</v>
      </c>
    </row>
    <row r="20" spans="1:10" x14ac:dyDescent="0.45">
      <c r="A20" s="16" t="s">
        <v>13</v>
      </c>
      <c r="B20" s="16" t="s">
        <v>12</v>
      </c>
      <c r="C20" s="17">
        <f t="shared" ref="C20:H21" si="1">C10/100</f>
        <v>18619.169999999998</v>
      </c>
      <c r="D20" s="17">
        <f t="shared" si="1"/>
        <v>21300.6</v>
      </c>
      <c r="E20" s="17">
        <f t="shared" si="1"/>
        <v>22905.48</v>
      </c>
      <c r="F20" s="17">
        <f t="shared" si="1"/>
        <v>20088.46</v>
      </c>
      <c r="G20" s="17">
        <f t="shared" si="1"/>
        <v>21329.919999999998</v>
      </c>
      <c r="H20" s="17">
        <f t="shared" si="1"/>
        <v>23011.22</v>
      </c>
    </row>
    <row r="21" spans="1:10" x14ac:dyDescent="0.45">
      <c r="A21" s="29" t="s">
        <v>26</v>
      </c>
      <c r="B21" s="29" t="s">
        <v>12</v>
      </c>
      <c r="C21" s="30">
        <f t="shared" si="1"/>
        <v>1289.0999999999999</v>
      </c>
      <c r="D21" s="30">
        <f t="shared" si="1"/>
        <v>1693.73</v>
      </c>
      <c r="E21" s="30">
        <f t="shared" si="1"/>
        <v>1780.46</v>
      </c>
      <c r="F21" s="30">
        <f t="shared" si="1"/>
        <v>903.98</v>
      </c>
      <c r="G21" s="30">
        <f t="shared" si="1"/>
        <v>1756.84</v>
      </c>
      <c r="H21" s="30">
        <f t="shared" si="1"/>
        <v>2847.5</v>
      </c>
    </row>
    <row r="22" spans="1:10" x14ac:dyDescent="0.45">
      <c r="A22" s="33" t="s">
        <v>30</v>
      </c>
      <c r="B22" s="29" t="s">
        <v>12</v>
      </c>
      <c r="C22" s="30">
        <f>(C14-C13)/100</f>
        <v>10770.65</v>
      </c>
      <c r="D22" s="30">
        <f t="shared" ref="D22:H22" si="2">(D14-D13)/100</f>
        <v>14540.56</v>
      </c>
      <c r="E22" s="30">
        <f t="shared" si="2"/>
        <v>15339</v>
      </c>
      <c r="F22" s="30">
        <f t="shared" si="2"/>
        <v>17645.349999999999</v>
      </c>
      <c r="G22" s="30">
        <f t="shared" si="2"/>
        <v>19289.64</v>
      </c>
      <c r="H22" s="30">
        <f t="shared" si="2"/>
        <v>23075.200000000001</v>
      </c>
    </row>
    <row r="23" spans="1:10" ht="24" x14ac:dyDescent="0.45">
      <c r="A23" s="28" t="s">
        <v>31</v>
      </c>
      <c r="B23" s="29" t="s">
        <v>20</v>
      </c>
      <c r="C23" s="36">
        <f>C21/C20*100</f>
        <v>6.9235094797458752</v>
      </c>
      <c r="D23" s="36">
        <f t="shared" ref="D23:H23" si="3">D21/D20*100</f>
        <v>7.9515600499516452</v>
      </c>
      <c r="E23" s="36">
        <f t="shared" si="3"/>
        <v>7.7730743909317779</v>
      </c>
      <c r="F23" s="36">
        <f t="shared" si="3"/>
        <v>4.4999965154123318</v>
      </c>
      <c r="G23" s="36">
        <f t="shared" si="3"/>
        <v>8.2365053408545368</v>
      </c>
      <c r="H23" s="36">
        <f t="shared" si="3"/>
        <v>12.374398228342521</v>
      </c>
    </row>
    <row r="24" spans="1:10" x14ac:dyDescent="0.45">
      <c r="A24" s="28" t="s">
        <v>32</v>
      </c>
      <c r="B24" s="29" t="s">
        <v>21</v>
      </c>
      <c r="C24" s="36"/>
      <c r="D24" s="37">
        <f>D20/(SUM(C22:D22)/2)</f>
        <v>1.6830961459369187</v>
      </c>
      <c r="E24" s="37">
        <f t="shared" ref="E24:H24" si="4">E20/(SUM(D22:E22)/2)</f>
        <v>1.5331872356888789</v>
      </c>
      <c r="F24" s="37">
        <f t="shared" si="4"/>
        <v>1.21806008000764</v>
      </c>
      <c r="G24" s="37">
        <f t="shared" si="4"/>
        <v>1.1549980113707896</v>
      </c>
      <c r="H24" s="37">
        <f t="shared" si="4"/>
        <v>1.0863357444522392</v>
      </c>
    </row>
    <row r="25" spans="1:10" ht="30" x14ac:dyDescent="0.45">
      <c r="A25" s="33" t="s">
        <v>33</v>
      </c>
      <c r="B25" s="29" t="s">
        <v>20</v>
      </c>
      <c r="C25" s="36"/>
      <c r="D25" s="36">
        <f>D23*D24</f>
        <v>13.383240074259588</v>
      </c>
      <c r="E25" s="36">
        <f t="shared" ref="E25:H25" si="5">E23*E24</f>
        <v>11.917578438236708</v>
      </c>
      <c r="F25" s="36">
        <f t="shared" si="5"/>
        <v>5.4812661155972462</v>
      </c>
      <c r="G25" s="36">
        <f t="shared" si="5"/>
        <v>9.5131472893318776</v>
      </c>
      <c r="H25" s="36">
        <f t="shared" si="5"/>
        <v>13.442751111534943</v>
      </c>
    </row>
    <row r="26" spans="1:10" x14ac:dyDescent="0.45">
      <c r="A26" s="16" t="s">
        <v>13</v>
      </c>
      <c r="B26" s="16" t="s">
        <v>15</v>
      </c>
      <c r="C26" s="17">
        <f>C20/$C20*100</f>
        <v>100</v>
      </c>
      <c r="D26" s="17">
        <f t="shared" ref="D26:H26" si="6">D20/$C20*100</f>
        <v>114.40144754035759</v>
      </c>
      <c r="E26" s="17">
        <f t="shared" si="6"/>
        <v>123.02095098761117</v>
      </c>
      <c r="F26" s="17">
        <f t="shared" si="6"/>
        <v>107.89127549724292</v>
      </c>
      <c r="G26" s="17">
        <f t="shared" si="6"/>
        <v>114.55891965109079</v>
      </c>
      <c r="H26" s="17">
        <f t="shared" si="6"/>
        <v>123.588860298284</v>
      </c>
    </row>
    <row r="27" spans="1:10" x14ac:dyDescent="0.45">
      <c r="A27" s="29" t="str">
        <f>A21</f>
        <v>当期純利益</v>
      </c>
      <c r="B27" s="29" t="s">
        <v>15</v>
      </c>
      <c r="C27" s="17">
        <f>C21/$C21*100</f>
        <v>100</v>
      </c>
      <c r="D27" s="17">
        <f t="shared" ref="D27:H27" si="7">D21/$C21*100</f>
        <v>131.38856566596851</v>
      </c>
      <c r="E27" s="17">
        <f t="shared" si="7"/>
        <v>138.11651539833994</v>
      </c>
      <c r="F27" s="17">
        <f t="shared" si="7"/>
        <v>70.124893336436273</v>
      </c>
      <c r="G27" s="17">
        <f t="shared" si="7"/>
        <v>136.28422930726865</v>
      </c>
      <c r="H27" s="17">
        <f t="shared" si="7"/>
        <v>220.89054379024128</v>
      </c>
    </row>
    <row r="28" spans="1:10" x14ac:dyDescent="0.45">
      <c r="A28" s="29" t="str">
        <f>A22</f>
        <v>純資産</v>
      </c>
      <c r="B28" s="29" t="s">
        <v>15</v>
      </c>
      <c r="C28" s="17">
        <f>C22/$C22*100</f>
        <v>100</v>
      </c>
      <c r="D28" s="17">
        <f t="shared" ref="D28:H28" si="8">D22/$C22*100</f>
        <v>135.00169441955686</v>
      </c>
      <c r="E28" s="17">
        <f t="shared" si="8"/>
        <v>142.41480319200792</v>
      </c>
      <c r="F28" s="17">
        <f t="shared" si="8"/>
        <v>163.82808836978268</v>
      </c>
      <c r="G28" s="17">
        <f t="shared" si="8"/>
        <v>179.09448361983723</v>
      </c>
      <c r="H28" s="17">
        <f t="shared" si="8"/>
        <v>214.2414803192008</v>
      </c>
    </row>
    <row r="29" spans="1:10" x14ac:dyDescent="0.45">
      <c r="A29" s="29" t="str">
        <f>A12</f>
        <v>流動資産</v>
      </c>
      <c r="B29" s="29" t="s">
        <v>15</v>
      </c>
      <c r="C29" s="30">
        <f>C12/$C12*100</f>
        <v>100</v>
      </c>
      <c r="D29" s="30">
        <f t="shared" ref="D29:H29" si="9">D12/$C12*100</f>
        <v>150.15775827349344</v>
      </c>
      <c r="E29" s="30">
        <f t="shared" si="9"/>
        <v>152.02088348345114</v>
      </c>
      <c r="F29" s="30">
        <f t="shared" si="9"/>
        <v>153.60004380112065</v>
      </c>
      <c r="G29" s="30">
        <f t="shared" si="9"/>
        <v>160.04799563473577</v>
      </c>
      <c r="H29" s="30">
        <f t="shared" si="9"/>
        <v>202.19515997616924</v>
      </c>
    </row>
    <row r="30" spans="1:10" x14ac:dyDescent="0.45">
      <c r="A30" s="34" t="str">
        <f>A13</f>
        <v>流動負債</v>
      </c>
      <c r="B30" s="18" t="s">
        <v>15</v>
      </c>
      <c r="C30" s="27">
        <f>C13/$C13*100</f>
        <v>100</v>
      </c>
      <c r="D30" s="27">
        <f t="shared" ref="D30:H30" si="10">D13/$C13*100</f>
        <v>160.36490795418422</v>
      </c>
      <c r="E30" s="27">
        <f t="shared" si="10"/>
        <v>153.0590422611192</v>
      </c>
      <c r="F30" s="27">
        <f t="shared" si="10"/>
        <v>207.90344902880668</v>
      </c>
      <c r="G30" s="27">
        <f t="shared" si="10"/>
        <v>186.56802206659154</v>
      </c>
      <c r="H30" s="27">
        <f t="shared" si="10"/>
        <v>281.36895071302195</v>
      </c>
    </row>
    <row r="31" spans="1:10" x14ac:dyDescent="0.45">
      <c r="A31" s="32" t="s">
        <v>22</v>
      </c>
      <c r="B31" s="35"/>
      <c r="C31" s="31"/>
      <c r="D31" s="31"/>
      <c r="E31" s="31"/>
      <c r="F31" s="31"/>
      <c r="G31" s="31"/>
      <c r="H31" s="31"/>
    </row>
    <row r="32" spans="1:10" x14ac:dyDescent="0.45">
      <c r="A32" s="5"/>
      <c r="C32" s="31"/>
      <c r="D32" s="31"/>
      <c r="E32" s="31"/>
      <c r="F32" s="31"/>
      <c r="G32" s="31"/>
      <c r="H32" s="31"/>
    </row>
    <row r="33" spans="1:10" x14ac:dyDescent="0.45">
      <c r="A33" s="4" t="s">
        <v>25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45"/>
    <row r="35" spans="1:10" x14ac:dyDescent="0.45"/>
    <row r="36" spans="1:10" x14ac:dyDescent="0.45"/>
    <row r="37" spans="1:10" x14ac:dyDescent="0.45"/>
    <row r="38" spans="1:10" x14ac:dyDescent="0.45"/>
    <row r="39" spans="1:10" x14ac:dyDescent="0.45"/>
    <row r="40" spans="1:10" x14ac:dyDescent="0.45"/>
    <row r="41" spans="1:10" x14ac:dyDescent="0.45"/>
    <row r="42" spans="1:10" x14ac:dyDescent="0.45"/>
    <row r="43" spans="1:10" x14ac:dyDescent="0.45"/>
    <row r="44" spans="1:10" x14ac:dyDescent="0.45"/>
    <row r="45" spans="1:10" x14ac:dyDescent="0.45"/>
    <row r="46" spans="1:10" x14ac:dyDescent="0.45"/>
    <row r="47" spans="1:10" x14ac:dyDescent="0.45"/>
    <row r="48" spans="1:10" x14ac:dyDescent="0.45"/>
    <row r="49" s="7" customFormat="1" x14ac:dyDescent="0.45"/>
    <row r="50" s="7" customFormat="1" x14ac:dyDescent="0.45"/>
    <row r="51" s="7" customFormat="1" x14ac:dyDescent="0.45"/>
    <row r="52" s="7" customFormat="1" x14ac:dyDescent="0.45"/>
    <row r="53" s="7" customFormat="1" x14ac:dyDescent="0.45"/>
    <row r="54" s="7" customFormat="1" ht="15" hidden="1" customHeight="1" x14ac:dyDescent="0.45"/>
    <row r="55" s="7" customFormat="1" ht="15" hidden="1" customHeight="1" x14ac:dyDescent="0.45"/>
    <row r="56" s="7" customFormat="1" ht="15" hidden="1" customHeight="1" x14ac:dyDescent="0.45"/>
    <row r="57" s="7" customFormat="1" ht="15" hidden="1" customHeight="1" x14ac:dyDescent="0.45"/>
    <row r="58" s="7" customFormat="1" ht="15" hidden="1" customHeight="1" x14ac:dyDescent="0.45"/>
    <row r="59" s="7" customFormat="1" ht="15" hidden="1" customHeight="1" x14ac:dyDescent="0.45"/>
    <row r="60" s="7" customFormat="1" ht="15" hidden="1" customHeight="1" x14ac:dyDescent="0.45"/>
    <row r="61" s="7" customFormat="1" ht="15" hidden="1" customHeight="1" x14ac:dyDescent="0.45"/>
    <row r="62" s="7" customFormat="1" ht="15" hidden="1" customHeight="1" x14ac:dyDescent="0.45"/>
    <row r="63" s="7" customFormat="1" ht="15" hidden="1" customHeight="1" x14ac:dyDescent="0.45"/>
    <row r="64" s="7" customFormat="1" ht="15" hidden="1" customHeight="1" x14ac:dyDescent="0.45"/>
    <row r="65" s="7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45222F4-1C8F-4B7F-A3D5-03EE5E8FE3B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RONA!C11:H11</xm:f>
              <xm:sqref>I11</xm:sqref>
            </x14:sparkline>
          </x14:sparklines>
        </x14:sparklineGroup>
        <x14:sparklineGroup displayEmptyCellsAs="gap" high="1" low="1" xr2:uid="{41C9A34A-0437-4DE4-8F75-C1DBCD638E6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RONA!C10:H10</xm:f>
              <xm:sqref>I10</xm:sqref>
            </x14:sparkline>
          </x14:sparklines>
        </x14:sparklineGroup>
        <x14:sparklineGroup displayEmptyCellsAs="gap" high="1" low="1" xr2:uid="{3DA8E97D-44AE-473A-9B8A-BA4D6DF7D0B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RONA!C14:H14</xm:f>
              <xm:sqref>I14</xm:sqref>
            </x14:sparkline>
          </x14:sparklines>
        </x14:sparklineGroup>
        <x14:sparklineGroup displayEmptyCellsAs="gap" high="1" low="1" xr2:uid="{4BF63E65-9E66-430D-8552-8C9794C6FCE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RONA!C13:H13</xm:f>
              <xm:sqref>I13</xm:sqref>
            </x14:sparkline>
          </x14:sparklines>
        </x14:sparklineGroup>
        <x14:sparklineGroup displayEmptyCellsAs="gap" high="1" low="1" xr2:uid="{78370A79-94BB-4B6C-BAB8-E0D43E9F634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RONA!C12:H12</xm:f>
              <xm:sqref>I12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2023-03-08T01:38:51Z</dcterms:modified>
</cp:coreProperties>
</file>