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2" documentId="8_{AACFFE91-DE7D-48B4-923D-DF64B5EED6E7}" xr6:coauthVersionLast="47" xr6:coauthVersionMax="47" xr10:uidLastSave="{EFEB93FC-898D-4D99-BAD4-8DCB27774E86}"/>
  <bookViews>
    <workbookView xWindow="-98" yWindow="-98" windowWidth="20715" windowHeight="13155" tabRatio="681" xr2:uid="{F0365B5C-8FC7-4E81-8465-7077C0B2E864}"/>
  </bookViews>
  <sheets>
    <sheet name="TCOM" sheetId="2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6" l="1"/>
  <c r="D21" i="26"/>
  <c r="C21" i="26"/>
  <c r="D20" i="26"/>
  <c r="C20" i="26"/>
  <c r="D19" i="26"/>
  <c r="C19" i="26"/>
  <c r="D18" i="26"/>
  <c r="C18" i="26"/>
  <c r="A25" i="26"/>
  <c r="A19" i="26"/>
  <c r="H20" i="26"/>
  <c r="G20" i="26"/>
  <c r="G26" i="26" s="1"/>
  <c r="F20" i="26"/>
  <c r="E20" i="26"/>
  <c r="H19" i="26"/>
  <c r="G19" i="26"/>
  <c r="F19" i="26"/>
  <c r="E19" i="26"/>
  <c r="H18" i="26"/>
  <c r="G18" i="26"/>
  <c r="F18" i="26"/>
  <c r="E18" i="26"/>
  <c r="C24" i="26"/>
  <c r="H17" i="26"/>
  <c r="G17" i="26"/>
  <c r="F17" i="26"/>
  <c r="E17" i="26"/>
  <c r="D17" i="26"/>
  <c r="C17" i="26"/>
  <c r="D26" i="26" l="1"/>
  <c r="E26" i="26"/>
  <c r="H26" i="26"/>
  <c r="E25" i="26"/>
  <c r="D25" i="26"/>
  <c r="H24" i="26"/>
  <c r="D24" i="26"/>
  <c r="F25" i="26"/>
  <c r="E24" i="26"/>
  <c r="F22" i="26"/>
  <c r="H21" i="26"/>
  <c r="H23" i="26" s="1"/>
  <c r="E22" i="26"/>
  <c r="G25" i="26"/>
  <c r="G22" i="26"/>
  <c r="F26" i="26"/>
  <c r="H22" i="26"/>
  <c r="F21" i="26"/>
  <c r="F24" i="26"/>
  <c r="H25" i="26"/>
  <c r="G21" i="26"/>
  <c r="G23" i="26" s="1"/>
  <c r="G24" i="26"/>
  <c r="C26" i="26"/>
  <c r="D22" i="26"/>
  <c r="C25" i="26"/>
  <c r="F23" i="26" l="1"/>
  <c r="E23" i="26"/>
  <c r="D23" i="26"/>
</calcChain>
</file>

<file path=xl/sharedStrings.xml><?xml version="1.0" encoding="utf-8"?>
<sst xmlns="http://schemas.openxmlformats.org/spreadsheetml/2006/main" count="40" uniqueCount="31">
  <si>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</si>
  <si>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</si>
  <si>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</si>
  <si>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総資本</t>
    <rPh sb="0" eb="3">
      <t>ソウシホン</t>
    </rPh>
    <phoneticPr fontId="2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</si>
  <si>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</si>
  <si>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</si>
  <si>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</si>
  <si>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</si>
  <si>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</si>
  <si>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</si>
  <si>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</si>
  <si>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</si>
  <si>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</si>
  <si>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</si>
  <si>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</si>
  <si>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売上高</t>
    <rPh sb="0" eb="3">
      <t>ウリアゲダカ</t>
    </rPh>
    <phoneticPr fontId="5"/>
  </si>
  <si>
    <t>億円</t>
    <rPh sb="0" eb="2">
      <t>オクエン</t>
    </rPh>
    <phoneticPr fontId="5"/>
  </si>
  <si>
    <t>売上高</t>
    <rPh sb="0" eb="3">
      <t>ウリアゲダカ</t>
    </rPh>
    <phoneticPr fontId="2"/>
  </si>
  <si>
    <t>経常利益</t>
    <rPh sb="0" eb="4">
      <t>ケイジョウリエキ</t>
    </rPh>
    <phoneticPr fontId="2"/>
  </si>
  <si>
    <t>指数</t>
    <rPh sb="0" eb="2">
      <t>シスウ</t>
    </rPh>
    <phoneticPr fontId="5"/>
  </si>
  <si>
    <t>※指数＝FY16の値を100にして計算</t>
    <rPh sb="1" eb="3">
      <t>シスウ</t>
    </rPh>
    <rPh sb="9" eb="10">
      <t>アタイ</t>
    </rPh>
    <rPh sb="17" eb="19">
      <t>ケイサン</t>
    </rPh>
    <phoneticPr fontId="2"/>
  </si>
  <si>
    <t>総資本回転率</t>
    <rPh sb="0" eb="6">
      <t>ソウシホンカイテンリツ</t>
    </rPh>
    <phoneticPr fontId="2"/>
  </si>
  <si>
    <t>総資産</t>
    <rPh sb="0" eb="3">
      <t>ソウシサン</t>
    </rPh>
    <phoneticPr fontId="2"/>
  </si>
  <si>
    <t>%</t>
    <phoneticPr fontId="2"/>
  </si>
  <si>
    <t>回転</t>
    <rPh sb="0" eb="2">
      <t>カイテン</t>
    </rPh>
    <phoneticPr fontId="2"/>
  </si>
  <si>
    <t>総資本経常利益率</t>
    <rPh sb="0" eb="3">
      <t>ソウシホン</t>
    </rPh>
    <rPh sb="3" eb="5">
      <t>ケイジョウ</t>
    </rPh>
    <rPh sb="5" eb="7">
      <t>リエキ</t>
    </rPh>
    <rPh sb="7" eb="8">
      <t>リツ</t>
    </rPh>
    <phoneticPr fontId="5"/>
  </si>
  <si>
    <t>サンプル_任天堂</t>
    <rPh sb="5" eb="8">
      <t>ニンテンドウ</t>
    </rPh>
    <phoneticPr fontId="4"/>
  </si>
  <si>
    <t>売上高経常利益率</t>
    <rPh sb="0" eb="2">
      <t>ウリアゲ</t>
    </rPh>
    <rPh sb="2" eb="3">
      <t>ダカ</t>
    </rPh>
    <rPh sb="3" eb="5">
      <t>ケイジョウ</t>
    </rPh>
    <rPh sb="5" eb="7">
      <t>リエキ</t>
    </rPh>
    <rPh sb="7" eb="8">
      <t>リツ</t>
    </rPh>
    <phoneticPr fontId="2"/>
  </si>
  <si>
    <t>総資本経常利益率</t>
    <rPh sb="0" eb="3">
      <t>ソウシホン</t>
    </rPh>
    <rPh sb="3" eb="5">
      <t>ケイジョウ</t>
    </rPh>
    <rPh sb="5" eb="7">
      <t>リエキ</t>
    </rPh>
    <rPh sb="7" eb="8">
      <t>リツ</t>
    </rPh>
    <phoneticPr fontId="2"/>
  </si>
  <si>
    <t>総資本経常利益率の計算</t>
    <rPh sb="9" eb="11">
      <t>ケイサン</t>
    </rPh>
    <phoneticPr fontId="5"/>
  </si>
  <si>
    <t>総資本経常利益率の推移</t>
    <rPh sb="9" eb="11">
      <t>スイイ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</si>
</sst>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0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>
      <alignment vertical="center"/>
    </xf>
    <xf numFmtId="0" fontId="3" fillId="4" borderId="1" xfId="0" applyFont="1" applyFill="1" applyBorder="1">
      <alignment vertical="center"/>
    </xf>
    <xf numFmtId="0" fontId="3" fillId="5" borderId="14" xfId="0" applyFont="1" applyFill="1" applyBorder="1">
      <alignment vertical="center"/>
    </xf>
    <xf numFmtId="38" fontId="9" fillId="0" borderId="14" xfId="1" applyFont="1" applyBorder="1">
      <alignment vertical="center"/>
    </xf>
    <xf numFmtId="0" fontId="3" fillId="5" borderId="13" xfId="0" applyFont="1" applyFill="1" applyBorder="1">
      <alignment vertical="center"/>
    </xf>
    <xf numFmtId="38" fontId="8" fillId="3" borderId="7" xfId="1" applyFont="1" applyFill="1" applyBorder="1">
      <alignment vertical="center"/>
    </xf>
    <xf numFmtId="38" fontId="8" fillId="3" borderId="8" xfId="1" applyFont="1" applyFill="1" applyBorder="1">
      <alignment vertical="center"/>
    </xf>
    <xf numFmtId="38" fontId="8" fillId="3" borderId="8" xfId="1" applyFont="1" applyFill="1" applyBorder="1" applyAlignment="1">
      <alignment vertical="center" wrapText="1"/>
    </xf>
    <xf numFmtId="38" fontId="8" fillId="3" borderId="2" xfId="1" applyFont="1" applyFill="1" applyBorder="1">
      <alignment vertical="center"/>
    </xf>
    <xf numFmtId="38" fontId="8" fillId="3" borderId="9" xfId="1" applyFont="1" applyFill="1" applyBorder="1">
      <alignment vertical="center"/>
    </xf>
    <xf numFmtId="38" fontId="8" fillId="3" borderId="10" xfId="1" applyFont="1" applyFill="1" applyBorder="1">
      <alignment vertical="center"/>
    </xf>
    <xf numFmtId="38" fontId="8" fillId="3" borderId="10" xfId="1" applyFont="1" applyFill="1" applyBorder="1" applyAlignment="1">
      <alignment vertical="center" wrapText="1"/>
    </xf>
    <xf numFmtId="38" fontId="8" fillId="3" borderId="11" xfId="1" applyFont="1" applyFill="1" applyBorder="1">
      <alignment vertical="center"/>
    </xf>
    <xf numFmtId="38" fontId="9" fillId="0" borderId="13" xfId="1" applyFont="1" applyBorder="1">
      <alignment vertical="center"/>
    </xf>
    <xf numFmtId="0" fontId="7" fillId="5" borderId="3" xfId="0" applyFont="1" applyFill="1" applyBorder="1" applyAlignment="1">
      <alignment vertical="center" wrapText="1"/>
    </xf>
    <xf numFmtId="0" fontId="3" fillId="5" borderId="3" xfId="0" applyFont="1" applyFill="1" applyBorder="1">
      <alignment vertical="center"/>
    </xf>
    <xf numFmtId="38" fontId="9" fillId="0" borderId="3" xfId="1" applyFont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3" fillId="5" borderId="3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0" xfId="0" applyFont="1" applyFill="1">
      <alignment vertical="center"/>
    </xf>
    <xf numFmtId="176" fontId="9" fillId="0" borderId="3" xfId="1" applyNumberFormat="1" applyFont="1" applyBorder="1">
      <alignment vertical="center"/>
    </xf>
    <xf numFmtId="40" fontId="9" fillId="0" borderId="3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i="0" u="none" strike="noStrike" baseline="0"/>
              <a:t>総資本経常利益率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36307587719298245"/>
          <c:y val="2.46944444444444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38292777777777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TCOM!$A$22:$B$22</c:f>
              <c:strCache>
                <c:ptCount val="2"/>
                <c:pt idx="0">
                  <c:v>総資本回転率</c:v>
                </c:pt>
                <c:pt idx="1">
                  <c:v>回転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TCOM!$C$17:$H$17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TCOM!$C$22:$H$22</c:f>
              <c:numCache>
                <c:formatCode>#,##0.00_);[Red]\(#,##0.00\)</c:formatCode>
                <c:ptCount val="6"/>
                <c:pt idx="1">
                  <c:v>0.68066227240752997</c:v>
                </c:pt>
                <c:pt idx="2">
                  <c:v>0.72240685148045392</c:v>
                </c:pt>
                <c:pt idx="3">
                  <c:v>0.72206282379577691</c:v>
                </c:pt>
                <c:pt idx="4">
                  <c:v>0.80297100779387365</c:v>
                </c:pt>
                <c:pt idx="5">
                  <c:v>0.66363037455996909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B3-42E5-A474-5F8CFCCBC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091184"/>
        <c:axId val="1517089520"/>
      </c:barChart>
      <c:lineChart>
        <c:grouping val="standard"/>
        <c:varyColors val="0"/>
        <c:ser>
          <c:idx val="1"/>
          <c:order val="1"/>
          <c:tx>
            <c:strRef>
              <c:f>TCOM!$A$21:$B$21</c:f>
              <c:strCache>
                <c:ptCount val="2"/>
                <c:pt idx="0">
                  <c:v>売上高経常利益率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TCOM!$C$17:$H$17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TCOM!$C$21:$H$21</c:f>
              <c:numCache>
                <c:formatCode>#,##0.0;[Red]\-#,##0.0</c:formatCode>
                <c:ptCount val="6"/>
                <c:pt idx="0">
                  <c:v>10.297385988407161</c:v>
                </c:pt>
                <c:pt idx="1">
                  <c:v>18.884095778842493</c:v>
                </c:pt>
                <c:pt idx="2">
                  <c:v>23.102135670020658</c:v>
                </c:pt>
                <c:pt idx="3">
                  <c:v>27.547249982613931</c:v>
                </c:pt>
                <c:pt idx="4">
                  <c:v>38.603225861471032</c:v>
                </c:pt>
                <c:pt idx="5">
                  <c:v>39.567957889372309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3-42E5-A474-5F8CFCCBC0BA}"/>
            </c:ext>
          </c:extLst>
        </c:ser>
        <c:ser>
          <c:idx val="0"/>
          <c:order val="2"/>
          <c:tx>
            <c:strRef>
              <c:f>TCOM!$A$23:$B$23</c:f>
              <c:strCache>
                <c:ptCount val="2"/>
                <c:pt idx="0">
                  <c:v>総資本経常利益率</c:v>
                </c:pt>
                <c:pt idx="1">
                  <c:v>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TCOM!$C$17:$H$17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TCOM!$C$23:$H$23</c:f>
              <c:numCache>
                <c:formatCode>#,##0.0;[Red]\-#,##0.0</c:formatCode>
                <c:ptCount val="6"/>
                <c:pt idx="1">
                  <c:v>12.853691545188376</c:v>
                </c:pt>
                <c:pt idx="2">
                  <c:v>16.689141091853909</c:v>
                </c:pt>
                <c:pt idx="3">
                  <c:v>19.890845110254382</c:v>
                </c:pt>
                <c:pt idx="4">
                  <c:v>30.99727117407992</c:v>
                </c:pt>
                <c:pt idx="5">
                  <c:v>26.258498714697229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3-42E5-A474-5F8CFCCBC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8049456"/>
        <c:axId val="788048624"/>
        <c:extLst/>
      </c:lineChart>
      <c:valAx>
        <c:axId val="151708952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9916666666666668E-3"/>
              <c:y val="5.275500000000000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);[Red]\(#,##0.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91184"/>
        <c:crosses val="max"/>
        <c:crossBetween val="between"/>
      </c:valAx>
      <c:catAx>
        <c:axId val="1517091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517089520"/>
        <c:crosses val="autoZero"/>
        <c:auto val="1"/>
        <c:lblAlgn val="ctr"/>
        <c:lblOffset val="100"/>
        <c:noMultiLvlLbl val="0"/>
      </c:catAx>
      <c:valAx>
        <c:axId val="78804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.91165204678362577"/>
              <c:y val="5.62827777777777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88049456"/>
        <c:crosses val="autoZero"/>
        <c:crossBetween val="between"/>
      </c:valAx>
      <c:catAx>
        <c:axId val="788049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804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8.0333625730994146E-2"/>
          <c:y val="0.88664833333333337"/>
          <c:w val="0.76611081871345033"/>
          <c:h val="6.55213888888888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29</xdr:row>
      <xdr:rowOff>71437</xdr:rowOff>
    </xdr:from>
    <xdr:to>
      <xdr:col>8</xdr:col>
      <xdr:colOff>301084</xdr:colOff>
      <xdr:row>48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32A47BD-C307-42D3-BD93-752AB41B0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DA85-2907-44DE-9C21-A440568614B0}">
  <dimension ref="A1:J58"/>
  <sheetViews>
    <sheetView showGridLines="0" tabSelected="1" workbookViewId="0">
      <selection activeCell="A5" sqref="A5"/>
    </sheetView>
  </sheetViews>
  <sheetFormatPr defaultColWidth="0" defaultRowHeight="15" customHeight="1" zeroHeight="1" x14ac:dyDescent="0.45"/>
  <cols>
    <col min="1" max="9" width="9.609375" style="7" customWidth="1"/>
    <col min="10" max="10" width="8.609375" style="7" customWidth="1"/>
    <col min="11" max="16384" width="8.88671875" style="7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25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26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4</v>
      </c>
      <c r="B8" s="6"/>
    </row>
    <row r="9" spans="1:10" x14ac:dyDescent="0.45">
      <c r="A9" s="7" t="s">
        <v>5</v>
      </c>
      <c r="B9" s="7" t="s">
        <v>6</v>
      </c>
      <c r="C9" s="8" t="s">
        <v>7</v>
      </c>
      <c r="D9" s="9" t="s">
        <v>8</v>
      </c>
      <c r="E9" s="9" t="s">
        <v>9</v>
      </c>
      <c r="F9" s="9" t="s">
        <v>10</v>
      </c>
      <c r="G9" s="9" t="s">
        <v>11</v>
      </c>
      <c r="H9" s="10" t="s">
        <v>12</v>
      </c>
    </row>
    <row r="10" spans="1:10" x14ac:dyDescent="0.45">
      <c r="A10" s="12" t="s">
        <v>15</v>
      </c>
      <c r="B10" s="11" t="s">
        <v>13</v>
      </c>
      <c r="C10" s="19">
        <v>489095</v>
      </c>
      <c r="D10" s="20">
        <v>1055682</v>
      </c>
      <c r="E10" s="21">
        <v>1200560</v>
      </c>
      <c r="F10" s="21">
        <v>1308519</v>
      </c>
      <c r="G10" s="20">
        <v>1758910</v>
      </c>
      <c r="H10" s="22">
        <v>1695344</v>
      </c>
    </row>
    <row r="11" spans="1:10" x14ac:dyDescent="0.45">
      <c r="A11" s="12" t="s">
        <v>18</v>
      </c>
      <c r="B11" s="11" t="s">
        <v>13</v>
      </c>
      <c r="C11" s="19">
        <v>50364</v>
      </c>
      <c r="D11" s="20">
        <v>199356</v>
      </c>
      <c r="E11" s="21">
        <v>277355</v>
      </c>
      <c r="F11" s="21">
        <v>360461</v>
      </c>
      <c r="G11" s="20">
        <v>678996</v>
      </c>
      <c r="H11" s="22">
        <v>670813</v>
      </c>
    </row>
    <row r="12" spans="1:10" ht="15.4" thickBot="1" x14ac:dyDescent="0.5">
      <c r="A12" s="13" t="s">
        <v>22</v>
      </c>
      <c r="B12" s="14" t="s">
        <v>13</v>
      </c>
      <c r="C12" s="23">
        <v>1468452</v>
      </c>
      <c r="D12" s="24">
        <v>1633474</v>
      </c>
      <c r="E12" s="25">
        <v>1690304</v>
      </c>
      <c r="F12" s="25">
        <v>1934087</v>
      </c>
      <c r="G12" s="24">
        <v>2446918</v>
      </c>
      <c r="H12" s="26">
        <v>2662384</v>
      </c>
    </row>
    <row r="13" spans="1:10" x14ac:dyDescent="0.45">
      <c r="C13" s="7" t="s">
        <v>14</v>
      </c>
    </row>
    <row r="14" spans="1:10" x14ac:dyDescent="0.45"/>
    <row r="15" spans="1:10" x14ac:dyDescent="0.45">
      <c r="A15" s="4" t="s">
        <v>29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45">
      <c r="C16" s="6"/>
      <c r="D16" s="6"/>
      <c r="E16" s="6"/>
      <c r="F16" s="6"/>
      <c r="G16" s="6"/>
      <c r="H16" s="6"/>
    </row>
    <row r="17" spans="1:10" x14ac:dyDescent="0.45">
      <c r="A17" s="6"/>
      <c r="B17" s="6"/>
      <c r="C17" s="15" t="str">
        <f t="shared" ref="C17:H17" si="0">C9</f>
        <v>FY16</v>
      </c>
      <c r="D17" s="15" t="str">
        <f t="shared" si="0"/>
        <v>FY17</v>
      </c>
      <c r="E17" s="15" t="str">
        <f t="shared" si="0"/>
        <v>FY18</v>
      </c>
      <c r="F17" s="15" t="str">
        <f t="shared" si="0"/>
        <v>FY19</v>
      </c>
      <c r="G17" s="15" t="str">
        <f t="shared" si="0"/>
        <v>FY20</v>
      </c>
      <c r="H17" s="15" t="str">
        <f t="shared" si="0"/>
        <v>FY21</v>
      </c>
    </row>
    <row r="18" spans="1:10" x14ac:dyDescent="0.45">
      <c r="A18" s="16" t="s">
        <v>17</v>
      </c>
      <c r="B18" s="16" t="s">
        <v>16</v>
      </c>
      <c r="C18" s="17">
        <f>C10/100</f>
        <v>4890.95</v>
      </c>
      <c r="D18" s="17">
        <f>D10/100</f>
        <v>10556.82</v>
      </c>
      <c r="E18" s="17">
        <f t="shared" ref="D18:H20" si="1">E10/100</f>
        <v>12005.6</v>
      </c>
      <c r="F18" s="17">
        <f t="shared" si="1"/>
        <v>13085.19</v>
      </c>
      <c r="G18" s="17">
        <f t="shared" si="1"/>
        <v>17589.099999999999</v>
      </c>
      <c r="H18" s="17">
        <f t="shared" si="1"/>
        <v>16953.439999999999</v>
      </c>
    </row>
    <row r="19" spans="1:10" x14ac:dyDescent="0.45">
      <c r="A19" s="29" t="str">
        <f>A11</f>
        <v>経常利益</v>
      </c>
      <c r="B19" s="29" t="s">
        <v>16</v>
      </c>
      <c r="C19" s="30">
        <f>C11/100</f>
        <v>503.64</v>
      </c>
      <c r="D19" s="30">
        <f>D11/100</f>
        <v>1993.56</v>
      </c>
      <c r="E19" s="30">
        <f t="shared" si="1"/>
        <v>2773.55</v>
      </c>
      <c r="F19" s="30">
        <f t="shared" si="1"/>
        <v>3604.61</v>
      </c>
      <c r="G19" s="30">
        <f t="shared" si="1"/>
        <v>6789.96</v>
      </c>
      <c r="H19" s="30">
        <f t="shared" si="1"/>
        <v>6708.13</v>
      </c>
    </row>
    <row r="20" spans="1:10" x14ac:dyDescent="0.45">
      <c r="A20" s="33" t="s">
        <v>3</v>
      </c>
      <c r="B20" s="29" t="s">
        <v>16</v>
      </c>
      <c r="C20" s="30">
        <f>C12/100</f>
        <v>14684.52</v>
      </c>
      <c r="D20" s="30">
        <f>D12/100</f>
        <v>16334.74</v>
      </c>
      <c r="E20" s="30">
        <f t="shared" si="1"/>
        <v>16903.04</v>
      </c>
      <c r="F20" s="30">
        <f t="shared" si="1"/>
        <v>19340.87</v>
      </c>
      <c r="G20" s="30">
        <f t="shared" si="1"/>
        <v>24469.18</v>
      </c>
      <c r="H20" s="30">
        <f t="shared" si="1"/>
        <v>26623.84</v>
      </c>
    </row>
    <row r="21" spans="1:10" ht="24" x14ac:dyDescent="0.45">
      <c r="A21" s="28" t="s">
        <v>27</v>
      </c>
      <c r="B21" s="29" t="s">
        <v>23</v>
      </c>
      <c r="C21" s="36">
        <f>C19/C18*100</f>
        <v>10.297385988407161</v>
      </c>
      <c r="D21" s="36">
        <f>D19/D18*100</f>
        <v>18.884095778842493</v>
      </c>
      <c r="E21" s="36">
        <f>E19/E18*100</f>
        <v>23.102135670020658</v>
      </c>
      <c r="F21" s="36">
        <f t="shared" ref="D21:H21" si="2">F19/F18*100</f>
        <v>27.547249982613931</v>
      </c>
      <c r="G21" s="36">
        <f t="shared" si="2"/>
        <v>38.603225861471032</v>
      </c>
      <c r="H21" s="36">
        <f t="shared" si="2"/>
        <v>39.567957889372309</v>
      </c>
    </row>
    <row r="22" spans="1:10" x14ac:dyDescent="0.45">
      <c r="A22" s="28" t="s">
        <v>21</v>
      </c>
      <c r="B22" s="29" t="s">
        <v>24</v>
      </c>
      <c r="C22" s="36"/>
      <c r="D22" s="37">
        <f>D18/(SUM(C20:D20)/2)</f>
        <v>0.68066227240752997</v>
      </c>
      <c r="E22" s="37">
        <f t="shared" ref="E22:H22" si="3">E18/(SUM(D20:E20)/2)</f>
        <v>0.72240685148045392</v>
      </c>
      <c r="F22" s="37">
        <f t="shared" si="3"/>
        <v>0.72206282379577691</v>
      </c>
      <c r="G22" s="37">
        <f t="shared" si="3"/>
        <v>0.80297100779387365</v>
      </c>
      <c r="H22" s="37">
        <f t="shared" si="3"/>
        <v>0.66363037455996909</v>
      </c>
    </row>
    <row r="23" spans="1:10" ht="30" x14ac:dyDescent="0.45">
      <c r="A23" s="33" t="s">
        <v>28</v>
      </c>
      <c r="B23" s="29" t="s">
        <v>23</v>
      </c>
      <c r="C23" s="36"/>
      <c r="D23" s="36">
        <f>D21*D22</f>
        <v>12.853691545188376</v>
      </c>
      <c r="E23" s="36">
        <f t="shared" ref="E23:H23" si="4">E21*E22</f>
        <v>16.689141091853909</v>
      </c>
      <c r="F23" s="36">
        <f t="shared" si="4"/>
        <v>19.890845110254382</v>
      </c>
      <c r="G23" s="36">
        <f t="shared" si="4"/>
        <v>30.99727117407992</v>
      </c>
      <c r="H23" s="36">
        <f t="shared" si="4"/>
        <v>26.258498714697229</v>
      </c>
    </row>
    <row r="24" spans="1:10" x14ac:dyDescent="0.45">
      <c r="A24" s="16" t="s">
        <v>17</v>
      </c>
      <c r="B24" s="16" t="s">
        <v>19</v>
      </c>
      <c r="C24" s="17">
        <f>C18/$C18*100</f>
        <v>100</v>
      </c>
      <c r="D24" s="17">
        <f t="shared" ref="D24:H26" si="5">D18/$C18*100</f>
        <v>215.84395669552953</v>
      </c>
      <c r="E24" s="17">
        <f t="shared" si="5"/>
        <v>245.46560484159522</v>
      </c>
      <c r="F24" s="17">
        <f t="shared" si="5"/>
        <v>267.53882170130549</v>
      </c>
      <c r="G24" s="17">
        <f t="shared" si="5"/>
        <v>359.62543064230874</v>
      </c>
      <c r="H24" s="17">
        <f t="shared" si="5"/>
        <v>346.62877355115057</v>
      </c>
    </row>
    <row r="25" spans="1:10" x14ac:dyDescent="0.45">
      <c r="A25" s="29" t="str">
        <f>A11</f>
        <v>経常利益</v>
      </c>
      <c r="B25" s="29" t="s">
        <v>19</v>
      </c>
      <c r="C25" s="30">
        <f>C19/$C19*100</f>
        <v>100</v>
      </c>
      <c r="D25" s="30">
        <f t="shared" si="5"/>
        <v>395.83035501548727</v>
      </c>
      <c r="E25" s="30">
        <f t="shared" si="5"/>
        <v>550.7008974664443</v>
      </c>
      <c r="F25" s="30">
        <f t="shared" si="5"/>
        <v>715.71161941069022</v>
      </c>
      <c r="G25" s="30">
        <f t="shared" si="5"/>
        <v>1348.1772694781987</v>
      </c>
      <c r="H25" s="30">
        <f t="shared" si="5"/>
        <v>1331.9295528552141</v>
      </c>
    </row>
    <row r="26" spans="1:10" x14ac:dyDescent="0.45">
      <c r="A26" s="34" t="s">
        <v>3</v>
      </c>
      <c r="B26" s="18" t="s">
        <v>19</v>
      </c>
      <c r="C26" s="27">
        <f>C20/$C20*100</f>
        <v>100</v>
      </c>
      <c r="D26" s="27">
        <f t="shared" si="5"/>
        <v>111.23782050758213</v>
      </c>
      <c r="E26" s="27">
        <f t="shared" si="5"/>
        <v>115.10788231416484</v>
      </c>
      <c r="F26" s="27">
        <f t="shared" si="5"/>
        <v>131.70924211346369</v>
      </c>
      <c r="G26" s="27">
        <f t="shared" si="5"/>
        <v>166.63248100721032</v>
      </c>
      <c r="H26" s="27">
        <f>H20/$C20*100</f>
        <v>181.30548359769335</v>
      </c>
    </row>
    <row r="27" spans="1:10" x14ac:dyDescent="0.45">
      <c r="A27" s="32" t="s">
        <v>20</v>
      </c>
      <c r="B27" s="35"/>
      <c r="C27" s="31"/>
      <c r="D27" s="31"/>
      <c r="E27" s="31"/>
      <c r="F27" s="31"/>
      <c r="G27" s="31"/>
      <c r="H27" s="31"/>
    </row>
    <row r="28" spans="1:10" x14ac:dyDescent="0.45">
      <c r="A28" s="5"/>
      <c r="C28" s="31"/>
      <c r="D28" s="31"/>
      <c r="E28" s="31"/>
      <c r="F28" s="31"/>
      <c r="G28" s="31"/>
      <c r="H28" s="31"/>
    </row>
    <row r="29" spans="1:10" x14ac:dyDescent="0.45">
      <c r="A29" s="4" t="s">
        <v>30</v>
      </c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45"/>
    <row r="31" spans="1:10" x14ac:dyDescent="0.45"/>
    <row r="32" spans="1:10" x14ac:dyDescent="0.45"/>
    <row r="33" s="7" customFormat="1" x14ac:dyDescent="0.45"/>
    <row r="34" s="7" customFormat="1" x14ac:dyDescent="0.45"/>
    <row r="35" s="7" customFormat="1" x14ac:dyDescent="0.45"/>
    <row r="36" s="7" customFormat="1" x14ac:dyDescent="0.45"/>
    <row r="37" s="7" customFormat="1" x14ac:dyDescent="0.45"/>
    <row r="38" s="7" customFormat="1" x14ac:dyDescent="0.45"/>
    <row r="39" s="7" customFormat="1" x14ac:dyDescent="0.45"/>
    <row r="40" s="7" customFormat="1" x14ac:dyDescent="0.45"/>
    <row r="41" s="7" customFormat="1" x14ac:dyDescent="0.45"/>
    <row r="42" s="7" customFormat="1" x14ac:dyDescent="0.45"/>
    <row r="43" s="7" customFormat="1" x14ac:dyDescent="0.45"/>
    <row r="44" s="7" customFormat="1" x14ac:dyDescent="0.45"/>
    <row r="45" s="7" customFormat="1" x14ac:dyDescent="0.45"/>
    <row r="46" s="7" customFormat="1" x14ac:dyDescent="0.45"/>
    <row r="47" s="7" customFormat="1" x14ac:dyDescent="0.45"/>
    <row r="48" s="7" customFormat="1" x14ac:dyDescent="0.45"/>
    <row r="49" s="7" customFormat="1" x14ac:dyDescent="0.45"/>
    <row r="50" s="7" customFormat="1" ht="15" hidden="1" customHeight="1" x14ac:dyDescent="0.45"/>
    <row r="51" s="7" customFormat="1" ht="15" hidden="1" customHeight="1" x14ac:dyDescent="0.45"/>
    <row r="52" s="7" customFormat="1" ht="15" hidden="1" customHeight="1" x14ac:dyDescent="0.45"/>
    <row r="53" s="7" customFormat="1" ht="15" hidden="1" customHeight="1" x14ac:dyDescent="0.45"/>
    <row r="54" s="7" customFormat="1" ht="15" hidden="1" customHeight="1" x14ac:dyDescent="0.45"/>
    <row r="55" s="7" customFormat="1" ht="15" hidden="1" customHeight="1" x14ac:dyDescent="0.45"/>
    <row r="56" s="7" customFormat="1" ht="15" hidden="1" customHeight="1" x14ac:dyDescent="0.45"/>
    <row r="57" s="7" customFormat="1" ht="15" hidden="1" customHeight="1" x14ac:dyDescent="0.45"/>
    <row r="58" s="7" customFormat="1" ht="15" hidden="1" customHeight="1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07298952-84A5-412F-9324-9F0E840D4583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TCOM!C12:H12</xm:f>
              <xm:sqref>I12</xm:sqref>
            </x14:sparkline>
          </x14:sparklines>
        </x14:sparklineGroup>
        <x14:sparklineGroup displayEmptyCellsAs="gap" high="1" low="1" xr2:uid="{7240B5B8-634A-4086-A191-F0B93AA941C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TCOM!C10:H10</xm:f>
              <xm:sqref>I10</xm:sqref>
            </x14:sparkline>
          </x14:sparklines>
        </x14:sparklineGroup>
        <x14:sparklineGroup displayEmptyCellsAs="gap" high="1" low="1" xr2:uid="{B9A74E1A-B7E5-427F-8F7B-11BC57ACC524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TCOM!C11:H11</xm:f>
              <xm:sqref>I11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TCOM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2023-03-02T02:57:03Z</dcterms:modified>
</cp:coreProperties>
</file>