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4" documentId="8_{3E992994-189F-4511-B5DE-62D60C8CE039}" xr6:coauthVersionLast="47" xr6:coauthVersionMax="47" xr10:uidLastSave="{85EF8AAE-3481-43DB-BE63-70E97A8D1E00}"/>
  <bookViews>
    <workbookView xWindow="-98" yWindow="-98" windowWidth="20715" windowHeight="13155" tabRatio="681" xr2:uid="{F0365B5C-8FC7-4E81-8465-7077C0B2E864}"/>
  </bookViews>
  <sheets>
    <sheet name="営業CF対流動負債比率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C21" i="40"/>
  <c r="D20" i="40"/>
  <c r="E20" i="40"/>
  <c r="F20" i="40"/>
  <c r="G20" i="40"/>
  <c r="H20" i="40"/>
  <c r="C20" i="40"/>
  <c r="A21" i="40"/>
  <c r="C18" i="40"/>
  <c r="C17" i="40"/>
  <c r="A18" i="40"/>
  <c r="A17" i="40"/>
  <c r="A20" i="40" s="1"/>
  <c r="H18" i="40"/>
  <c r="G18" i="40"/>
  <c r="F18" i="40"/>
  <c r="E18" i="40"/>
  <c r="D18" i="40"/>
  <c r="H17" i="40"/>
  <c r="H19" i="40" s="1"/>
  <c r="G17" i="40"/>
  <c r="G19" i="40" s="1"/>
  <c r="F17" i="40"/>
  <c r="F19" i="40" s="1"/>
  <c r="E17" i="40"/>
  <c r="E19" i="40" s="1"/>
  <c r="D17" i="40"/>
  <c r="D19" i="40" s="1"/>
  <c r="H16" i="40"/>
  <c r="G16" i="40"/>
  <c r="F16" i="40"/>
  <c r="E16" i="40"/>
  <c r="D16" i="40"/>
  <c r="C16" i="40"/>
</calcChain>
</file>

<file path=xl/sharedStrings.xml><?xml version="1.0" encoding="utf-8"?>
<sst xmlns="http://schemas.openxmlformats.org/spreadsheetml/2006/main" count="27" uniqueCount="24">
  <si>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</si>
  <si>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</si>
  <si>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</si>
  <si>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</si>
  <si>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</si>
  <si>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</si>
  <si>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</si>
  <si>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</si>
  <si>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</si>
  <si>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</si>
  <si>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</si>
  <si>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</si>
  <si>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</si>
  <si>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億円</t>
    <rPh sb="0" eb="2">
      <t>オクエン</t>
    </rPh>
    <phoneticPr fontId="5"/>
  </si>
  <si>
    <t>％</t>
    <phoneticPr fontId="5"/>
  </si>
  <si>
    <t>サンプル_トヨタ自動車</t>
    <rPh sb="8" eb="11">
      <t>ジドウシャ</t>
    </rPh>
    <phoneticPr fontId="4"/>
  </si>
  <si>
    <t>指数</t>
    <rPh sb="0" eb="2">
      <t>シスウ</t>
    </rPh>
    <phoneticPr fontId="5"/>
  </si>
  <si>
    <t>●財務データ</t>
    <rPh sb="1" eb="3">
      <t>ザイム</t>
    </rPh>
    <phoneticPr fontId="5"/>
  </si>
  <si>
    <t>営業CF対流動負債比率</t>
    <rPh sb="0" eb="2">
      <t>エイギョウ</t>
    </rPh>
    <rPh sb="4" eb="5">
      <t>タイ</t>
    </rPh>
    <rPh sb="5" eb="7">
      <t>リュウドウ</t>
    </rPh>
    <rPh sb="7" eb="9">
      <t>フサイ</t>
    </rPh>
    <rPh sb="9" eb="11">
      <t>ヒリツ</t>
    </rPh>
    <phoneticPr fontId="5"/>
  </si>
  <si>
    <t>営業CF</t>
    <rPh sb="0" eb="2">
      <t>エイギョウ</t>
    </rPh>
    <phoneticPr fontId="5"/>
  </si>
  <si>
    <t>流動負債</t>
    <rPh sb="0" eb="4">
      <t>リュウドウフサイ</t>
    </rPh>
    <phoneticPr fontId="5"/>
  </si>
  <si>
    <t>営業CF対流動負債比率</t>
    <rPh sb="4" eb="5">
      <t>タイ</t>
    </rPh>
    <rPh sb="5" eb="11">
      <t>リュウドウフサイヒリツ</t>
    </rPh>
    <phoneticPr fontId="2"/>
  </si>
  <si>
    <t>営業CF対流動負債比率の計算</t>
    <rPh sb="12" eb="14">
      <t>ケイサン</t>
    </rPh>
    <phoneticPr fontId="5"/>
  </si>
  <si>
    <t>営業CF対流動負債比率の推移</t>
    <rPh sb="12" eb="14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</si>
</sst>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5" borderId="15" xfId="0" applyFont="1" applyFill="1" applyBorder="1" applyAlignment="1">
      <alignment vertical="center" wrapText="1"/>
    </xf>
    <xf numFmtId="0" fontId="3" fillId="5" borderId="15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38" fontId="9" fillId="0" borderId="15" xfId="1" applyFont="1" applyBorder="1">
      <alignment vertical="center"/>
    </xf>
    <xf numFmtId="0" fontId="3" fillId="5" borderId="13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9" fillId="0" borderId="0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営業</a:t>
            </a:r>
            <a:r>
              <a:rPr lang="en-US" altLang="ja-JP" b="1"/>
              <a:t>CF</a:t>
            </a:r>
            <a:r>
              <a:rPr lang="ja-JP" altLang="en-US" b="1"/>
              <a:t>対流動負債比率の推移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営業CF対流動負債比率!$A$20:$B$20</c:f>
              <c:strCache>
                <c:ptCount val="2"/>
                <c:pt idx="0">
                  <c:v>営業CF</c:v>
                </c:pt>
                <c:pt idx="1">
                  <c:v>指数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営業CF対流動負債比率!$C$16:$H$16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営業CF対流動負債比率!$C$20:$H$20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118.34502455942125</c:v>
                </c:pt>
                <c:pt idx="2">
                  <c:v>105.55162298430037</c:v>
                </c:pt>
                <c:pt idx="3">
                  <c:v>67.213228683969234</c:v>
                </c:pt>
                <c:pt idx="4">
                  <c:v>76.4234600200421</c:v>
                </c:pt>
                <c:pt idx="5">
                  <c:v>104.319112184208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4-48A8-90DD-53DA779809CB}"/>
            </c:ext>
          </c:extLst>
        </c:ser>
        <c:ser>
          <c:idx val="0"/>
          <c:order val="1"/>
          <c:tx>
            <c:strRef>
              <c:f>営業CF対流動負債比率!$A$21:$B$21</c:f>
              <c:strCache>
                <c:ptCount val="2"/>
                <c:pt idx="0">
                  <c:v>流動負債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営業CF対流動負債比率!$C$16:$H$16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営業CF対流動負債比率!$C$21:$H$21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102.75955289476018</c:v>
                </c:pt>
                <c:pt idx="2">
                  <c:v>105.24265162496719</c:v>
                </c:pt>
                <c:pt idx="3">
                  <c:v>104.75342493041589</c:v>
                </c:pt>
                <c:pt idx="4">
                  <c:v>123.91309757829063</c:v>
                </c:pt>
                <c:pt idx="5">
                  <c:v>126.11701103385798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EC84-48A8-90DD-53DA7798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093407"/>
        <c:axId val="2003091007"/>
      </c:barChart>
      <c:lineChart>
        <c:grouping val="standard"/>
        <c:varyColors val="0"/>
        <c:ser>
          <c:idx val="4"/>
          <c:order val="2"/>
          <c:tx>
            <c:strRef>
              <c:f>営業CF対流動負債比率!$A$19:$B$19</c:f>
              <c:strCache>
                <c:ptCount val="2"/>
                <c:pt idx="0">
                  <c:v>営業CF対流動負債比率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営業CF対流動負債比率!$C$16:$H$16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営業CF対流動負債比率!$C$19:$H$19</c:f>
              <c:numCache>
                <c:formatCode>#,##0.0;[Red]\-#,##0.0</c:formatCode>
                <c:ptCount val="6"/>
                <c:pt idx="1">
                  <c:v>24.052541962810189</c:v>
                </c:pt>
                <c:pt idx="2">
                  <c:v>20.911697088058016</c:v>
                </c:pt>
                <c:pt idx="3">
                  <c:v>13.189729195463398</c:v>
                </c:pt>
                <c:pt idx="4">
                  <c:v>13.77261510743908</c:v>
                </c:pt>
                <c:pt idx="5">
                  <c:v>17.193483434619335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4-48A8-90DD-53DA7798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1727777777777793E-2"/>
          <c:y val="0.88130444444444445"/>
          <c:w val="0.89345614035087717"/>
          <c:h val="0.10811222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130968</xdr:rowOff>
    </xdr:from>
    <xdr:to>
      <xdr:col>8</xdr:col>
      <xdr:colOff>353475</xdr:colOff>
      <xdr:row>42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499D47-8B57-4F56-BE54-40E852188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08B46-4FAC-4BD2-AFF1-6EAF4CFEDA07}">
  <dimension ref="A1:J62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6" customWidth="1"/>
    <col min="10" max="10" width="8.609375" style="6" customWidth="1"/>
    <col min="11" max="16384" width="8.88671875" style="6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15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5" t="s">
        <v>17</v>
      </c>
      <c r="B8" s="5"/>
    </row>
    <row r="9" spans="1:10" x14ac:dyDescent="0.45">
      <c r="A9" s="6" t="s">
        <v>3</v>
      </c>
      <c r="B9" s="6" t="s">
        <v>4</v>
      </c>
      <c r="C9" s="7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9" t="s">
        <v>10</v>
      </c>
    </row>
    <row r="10" spans="1:10" x14ac:dyDescent="0.45">
      <c r="A10" s="11" t="s">
        <v>19</v>
      </c>
      <c r="B10" s="10" t="s">
        <v>11</v>
      </c>
      <c r="C10" s="19">
        <v>3568488</v>
      </c>
      <c r="D10" s="20">
        <v>4223128</v>
      </c>
      <c r="E10" s="21">
        <v>3766597</v>
      </c>
      <c r="F10" s="21">
        <v>2398496</v>
      </c>
      <c r="G10" s="20">
        <v>2727162</v>
      </c>
      <c r="H10" s="22">
        <v>3722615</v>
      </c>
    </row>
    <row r="11" spans="1:10" ht="15.4" thickBot="1" x14ac:dyDescent="0.5">
      <c r="A11" s="12" t="s">
        <v>20</v>
      </c>
      <c r="B11" s="13" t="s">
        <v>11</v>
      </c>
      <c r="C11" s="23">
        <v>17318965</v>
      </c>
      <c r="D11" s="25">
        <v>17796891</v>
      </c>
      <c r="E11" s="24">
        <v>18226938</v>
      </c>
      <c r="F11" s="24">
        <v>18142209</v>
      </c>
      <c r="G11" s="25">
        <v>21460466</v>
      </c>
      <c r="H11" s="26">
        <v>21842161</v>
      </c>
    </row>
    <row r="12" spans="1:10" x14ac:dyDescent="0.45">
      <c r="C12" s="6" t="s">
        <v>12</v>
      </c>
    </row>
    <row r="13" spans="1:10" x14ac:dyDescent="0.45"/>
    <row r="14" spans="1:10" x14ac:dyDescent="0.45">
      <c r="A14" s="4" t="s">
        <v>22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45">
      <c r="C15" s="5"/>
      <c r="D15" s="5"/>
      <c r="E15" s="5"/>
      <c r="F15" s="5"/>
      <c r="G15" s="5"/>
      <c r="H15" s="5"/>
    </row>
    <row r="16" spans="1:10" x14ac:dyDescent="0.45">
      <c r="A16" s="5"/>
      <c r="B16" s="5"/>
      <c r="C16" s="14" t="str">
        <f t="shared" ref="C16:H16" si="0">C9</f>
        <v>FY16</v>
      </c>
      <c r="D16" s="14" t="str">
        <f t="shared" si="0"/>
        <v>FY17</v>
      </c>
      <c r="E16" s="14" t="str">
        <f t="shared" si="0"/>
        <v>FY18</v>
      </c>
      <c r="F16" s="14" t="str">
        <f t="shared" si="0"/>
        <v>FY19</v>
      </c>
      <c r="G16" s="14" t="str">
        <f t="shared" si="0"/>
        <v>FY20</v>
      </c>
      <c r="H16" s="14" t="str">
        <f t="shared" si="0"/>
        <v>FY21</v>
      </c>
    </row>
    <row r="17" spans="1:10" x14ac:dyDescent="0.45">
      <c r="A17" s="15" t="str">
        <f>A10</f>
        <v>営業CF</v>
      </c>
      <c r="B17" s="15" t="s">
        <v>13</v>
      </c>
      <c r="C17" s="16">
        <f>C10/100</f>
        <v>35684.879999999997</v>
      </c>
      <c r="D17" s="16">
        <f t="shared" ref="D17:H18" si="1">D10/100</f>
        <v>42231.28</v>
      </c>
      <c r="E17" s="16">
        <f t="shared" si="1"/>
        <v>37665.97</v>
      </c>
      <c r="F17" s="16">
        <f t="shared" si="1"/>
        <v>23984.959999999999</v>
      </c>
      <c r="G17" s="16">
        <f t="shared" si="1"/>
        <v>27271.62</v>
      </c>
      <c r="H17" s="16">
        <f t="shared" si="1"/>
        <v>37226.15</v>
      </c>
    </row>
    <row r="18" spans="1:10" x14ac:dyDescent="0.45">
      <c r="A18" s="15" t="str">
        <f>A11</f>
        <v>流動負債</v>
      </c>
      <c r="B18" s="15" t="s">
        <v>13</v>
      </c>
      <c r="C18" s="16">
        <f>C11/100</f>
        <v>173189.65</v>
      </c>
      <c r="D18" s="16">
        <f t="shared" si="1"/>
        <v>177968.91</v>
      </c>
      <c r="E18" s="16">
        <f t="shared" si="1"/>
        <v>182269.38</v>
      </c>
      <c r="F18" s="16">
        <f t="shared" si="1"/>
        <v>181422.09</v>
      </c>
      <c r="G18" s="16">
        <f t="shared" si="1"/>
        <v>214604.66</v>
      </c>
      <c r="H18" s="16">
        <f t="shared" si="1"/>
        <v>218421.61</v>
      </c>
    </row>
    <row r="19" spans="1:10" ht="24" x14ac:dyDescent="0.45">
      <c r="A19" s="27" t="s">
        <v>21</v>
      </c>
      <c r="B19" s="28" t="s">
        <v>14</v>
      </c>
      <c r="C19" s="32"/>
      <c r="D19" s="36">
        <f>D17/(SUM(C18:D18)/2)*100</f>
        <v>24.052541962810189</v>
      </c>
      <c r="E19" s="36">
        <f t="shared" ref="E19:H19" si="2">E17/(SUM(D18:E18)/2)*100</f>
        <v>20.911697088058016</v>
      </c>
      <c r="F19" s="36">
        <f t="shared" si="2"/>
        <v>13.189729195463398</v>
      </c>
      <c r="G19" s="36">
        <f t="shared" si="2"/>
        <v>13.77261510743908</v>
      </c>
      <c r="H19" s="36">
        <f t="shared" si="2"/>
        <v>17.193483434619335</v>
      </c>
    </row>
    <row r="20" spans="1:10" x14ac:dyDescent="0.45">
      <c r="A20" s="31" t="str">
        <f>A17</f>
        <v>営業CF</v>
      </c>
      <c r="B20" s="29" t="s">
        <v>16</v>
      </c>
      <c r="C20" s="34">
        <f>C17/$C17*100</f>
        <v>100</v>
      </c>
      <c r="D20" s="34">
        <f t="shared" ref="D20:H20" si="3">D17/$C17*100</f>
        <v>118.34502455942125</v>
      </c>
      <c r="E20" s="34">
        <f t="shared" si="3"/>
        <v>105.55162298430037</v>
      </c>
      <c r="F20" s="34">
        <f t="shared" si="3"/>
        <v>67.213228683969234</v>
      </c>
      <c r="G20" s="34">
        <f t="shared" si="3"/>
        <v>76.4234600200421</v>
      </c>
      <c r="H20" s="34">
        <f t="shared" si="3"/>
        <v>104.319112184208</v>
      </c>
    </row>
    <row r="21" spans="1:10" x14ac:dyDescent="0.45">
      <c r="A21" s="33" t="str">
        <f>A18</f>
        <v>流動負債</v>
      </c>
      <c r="B21" s="17" t="s">
        <v>16</v>
      </c>
      <c r="C21" s="18">
        <f>C18/$C18*100</f>
        <v>100</v>
      </c>
      <c r="D21" s="18">
        <f t="shared" ref="D21:H21" si="4">D18/$C18*100</f>
        <v>102.75955289476018</v>
      </c>
      <c r="E21" s="18">
        <f t="shared" si="4"/>
        <v>105.24265162496719</v>
      </c>
      <c r="F21" s="18">
        <f t="shared" si="4"/>
        <v>104.75342493041589</v>
      </c>
      <c r="G21" s="18">
        <f t="shared" si="4"/>
        <v>123.91309757829063</v>
      </c>
      <c r="H21" s="18">
        <f t="shared" si="4"/>
        <v>126.11701103385798</v>
      </c>
    </row>
    <row r="22" spans="1:10" x14ac:dyDescent="0.45">
      <c r="A22" s="30"/>
      <c r="B22" s="35"/>
      <c r="C22" s="35"/>
      <c r="D22" s="35"/>
      <c r="E22" s="35"/>
      <c r="F22" s="35"/>
      <c r="G22" s="35"/>
      <c r="H22" s="35"/>
    </row>
    <row r="23" spans="1:10" x14ac:dyDescent="0.45">
      <c r="A23" s="4" t="s">
        <v>23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45"/>
    <row r="25" spans="1:10" x14ac:dyDescent="0.45"/>
    <row r="26" spans="1:10" x14ac:dyDescent="0.45"/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s="6" customFormat="1" x14ac:dyDescent="0.45"/>
    <row r="34" s="6" customFormat="1" x14ac:dyDescent="0.45"/>
    <row r="35" s="6" customFormat="1" x14ac:dyDescent="0.45"/>
    <row r="36" s="6" customFormat="1" x14ac:dyDescent="0.45"/>
    <row r="37" s="6" customFormat="1" x14ac:dyDescent="0.45"/>
    <row r="38" s="6" customFormat="1" x14ac:dyDescent="0.45"/>
    <row r="39" s="6" customFormat="1" x14ac:dyDescent="0.45"/>
    <row r="40" s="6" customFormat="1" x14ac:dyDescent="0.45"/>
    <row r="41" s="6" customFormat="1" x14ac:dyDescent="0.45"/>
    <row r="42" s="6" customFormat="1" x14ac:dyDescent="0.45"/>
    <row r="43" s="6" customFormat="1" x14ac:dyDescent="0.45"/>
    <row r="44" s="6" customFormat="1" ht="15" hidden="1" customHeight="1" x14ac:dyDescent="0.45"/>
    <row r="45" s="6" customFormat="1" ht="15" hidden="1" customHeight="1" x14ac:dyDescent="0.45"/>
    <row r="46" s="6" customFormat="1" ht="15" hidden="1" customHeight="1" x14ac:dyDescent="0.45"/>
    <row r="47" s="6" customFormat="1" ht="15" hidden="1" customHeight="1" x14ac:dyDescent="0.45"/>
    <row r="48" s="6" customFormat="1" ht="15" hidden="1" customHeight="1" x14ac:dyDescent="0.45"/>
    <row r="49" s="6" customFormat="1" ht="15" hidden="1" customHeight="1" x14ac:dyDescent="0.45"/>
    <row r="50" s="6" customFormat="1" ht="15" hidden="1" customHeight="1" x14ac:dyDescent="0.45"/>
    <row r="51" s="6" customFormat="1" ht="15" hidden="1" customHeight="1" x14ac:dyDescent="0.45"/>
    <row r="52" s="6" customFormat="1" ht="15" hidden="1" customHeight="1" x14ac:dyDescent="0.45"/>
    <row r="53" s="6" customFormat="1" ht="15" hidden="1" customHeight="1" x14ac:dyDescent="0.45"/>
    <row r="54" s="6" customFormat="1" ht="15" hidden="1" customHeight="1" x14ac:dyDescent="0.45"/>
    <row r="55" s="6" customFormat="1" ht="15" hidden="1" customHeight="1" x14ac:dyDescent="0.45"/>
    <row r="56" s="6" customFormat="1" ht="15" hidden="1" customHeight="1" x14ac:dyDescent="0.45"/>
    <row r="57" s="6" customFormat="1" ht="15" hidden="1" customHeight="1" x14ac:dyDescent="0.45"/>
    <row r="58" s="6" customFormat="1" ht="15" hidden="1" customHeight="1" x14ac:dyDescent="0.45"/>
    <row r="59" s="6" customFormat="1" ht="15" hidden="1" customHeight="1" x14ac:dyDescent="0.45"/>
    <row r="60" s="6" customFormat="1" ht="15" hidden="1" customHeight="1" x14ac:dyDescent="0.45"/>
    <row r="61" s="6" customFormat="1" ht="15" hidden="1" customHeight="1" x14ac:dyDescent="0.45"/>
    <row r="62" s="6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4DA351B-D516-4366-98B9-38A55B5016A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営業CF対流動負債比率!C11:H11</xm:f>
              <xm:sqref>I11</xm:sqref>
            </x14:sparkline>
          </x14:sparklines>
        </x14:sparklineGroup>
        <x14:sparklineGroup displayEmptyCellsAs="gap" high="1" low="1" xr2:uid="{162171EE-DC81-487F-B1CD-8747CDF00E9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営業CF対流動負債比率!C10:H10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営業CF対流動負債比率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2023-04-13T02:35:27Z</dcterms:modified>
</cp:coreProperties>
</file>