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2" documentId="8_{3C75DFE9-8DEB-44AA-926F-56810C0557ED}" xr6:coauthVersionLast="47" xr6:coauthVersionMax="47" xr10:uidLastSave="{FDA825B9-A677-4ADF-9E4F-E87421FC1F22}"/>
  <bookViews>
    <workbookView xWindow="-98" yWindow="-98" windowWidth="20715" windowHeight="13155" tabRatio="681" xr2:uid="{F0365B5C-8FC7-4E81-8465-7077C0B2E864}"/>
  </bookViews>
  <sheets>
    <sheet name="営業CF対固定負債比率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1" l="1"/>
  <c r="H18" i="41"/>
  <c r="G18" i="41"/>
  <c r="F18" i="41"/>
  <c r="E18" i="41"/>
  <c r="D18" i="41"/>
  <c r="C18" i="41"/>
  <c r="D19" i="41" s="1"/>
  <c r="A18" i="41"/>
  <c r="A21" i="41" s="1"/>
  <c r="H17" i="41"/>
  <c r="G17" i="41"/>
  <c r="F17" i="41"/>
  <c r="F20" i="41" s="1"/>
  <c r="E17" i="41"/>
  <c r="D17" i="41"/>
  <c r="D20" i="41" s="1"/>
  <c r="C17" i="41"/>
  <c r="A17" i="41"/>
  <c r="A20" i="41" s="1"/>
  <c r="H16" i="41"/>
  <c r="G16" i="41"/>
  <c r="F16" i="41"/>
  <c r="E16" i="41"/>
  <c r="D16" i="41"/>
  <c r="C16" i="41"/>
  <c r="G21" i="41" l="1"/>
  <c r="F21" i="41"/>
  <c r="E19" i="41"/>
  <c r="C21" i="41"/>
  <c r="D21" i="41"/>
  <c r="E21" i="41"/>
  <c r="G19" i="41"/>
  <c r="H21" i="41"/>
  <c r="H19" i="41"/>
  <c r="F19" i="41"/>
  <c r="G20" i="41"/>
  <c r="H20" i="41"/>
  <c r="E20" i="41"/>
</calcChain>
</file>

<file path=xl/sharedStrings.xml><?xml version="1.0" encoding="utf-8"?>
<sst xmlns="http://schemas.openxmlformats.org/spreadsheetml/2006/main" count="27" uniqueCount="24">
  <si>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</si>
  <si>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</si>
  <si>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</si>
  <si>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</si>
  <si>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</si>
  <si>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</si>
  <si>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</si>
  <si>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</si>
  <si>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</si>
  <si>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</si>
  <si>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</si>
  <si>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</si>
  <si>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</si>
  <si>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億円</t>
    <rPh sb="0" eb="2">
      <t>オクエン</t>
    </rPh>
    <phoneticPr fontId="5"/>
  </si>
  <si>
    <t>％</t>
    <phoneticPr fontId="5"/>
  </si>
  <si>
    <t>サンプル_トヨタ自動車</t>
    <rPh sb="8" eb="11">
      <t>ジドウシャ</t>
    </rPh>
    <phoneticPr fontId="4"/>
  </si>
  <si>
    <t>指数</t>
    <rPh sb="0" eb="2">
      <t>シスウ</t>
    </rPh>
    <phoneticPr fontId="5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</si>
  <si>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</si>
  <si>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</si>
  <si>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営業CF対固定負債比率の推移</t>
    <rPh sb="5" eb="7">
      <t>コテイ</t>
    </rPh>
    <rPh sb="12" eb="14">
      <t>スイイ</t>
    </rPh>
    <phoneticPr fontId="5"/>
  </si>
  <si>
    <t>営業CF対固定負債比率の計算</t>
    <rPh sb="5" eb="7">
      <t>コテイ</t>
    </rPh>
    <rPh sb="12" eb="14">
      <t>ケイサン</t>
    </rPh>
    <phoneticPr fontId="5"/>
  </si>
  <si>
    <t>固定負債</t>
    <rPh sb="0" eb="2">
      <t>コテイ</t>
    </rPh>
    <rPh sb="2" eb="4">
      <t>フサイ</t>
    </rPh>
    <phoneticPr fontId="5"/>
  </si>
  <si>
    <t>営業CF対固定負債比率</t>
    <rPh sb="4" eb="5">
      <t>タイ</t>
    </rPh>
    <rPh sb="5" eb="7">
      <t>コテイ</t>
    </rPh>
    <rPh sb="7" eb="9">
      <t>フサイ</t>
    </rPh>
    <rPh sb="9" eb="11">
      <t>ヒリツ</t>
    </rPh>
    <phoneticPr fontId="2"/>
  </si>
  <si>
    <t>営業CF対固定負債比率</t>
    <rPh sb="0" eb="2">
      <t>エイギョウ</t>
    </rPh>
    <rPh sb="4" eb="5">
      <t>タイ</t>
    </rPh>
    <rPh sb="5" eb="7">
      <t>コテイ</t>
    </rPh>
    <rPh sb="7" eb="9">
      <t>フサイ</t>
    </rPh>
    <rPh sb="9" eb="11">
      <t>ヒリツ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</si>
</sst>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5" xfId="0" applyFont="1" applyFill="1" applyBorder="1" applyAlignment="1">
      <alignment vertical="center" wrapText="1"/>
    </xf>
    <xf numFmtId="0" fontId="3" fillId="5" borderId="15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38" fontId="9" fillId="0" borderId="15" xfId="1" applyFont="1" applyBorder="1">
      <alignment vertical="center"/>
    </xf>
    <xf numFmtId="0" fontId="3" fillId="5" borderId="13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営業</a:t>
            </a:r>
            <a:r>
              <a:rPr lang="en-US" altLang="ja-JP" b="1"/>
              <a:t>CF</a:t>
            </a:r>
            <a:r>
              <a:rPr lang="ja-JP" altLang="en-US" b="1"/>
              <a:t>対固定負債比率の推移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営業CF対固定負債比率!$A$20:$B$20</c:f>
              <c:strCache>
                <c:ptCount val="2"/>
                <c:pt idx="0">
                  <c:v>営業CF</c:v>
                </c:pt>
                <c:pt idx="1">
                  <c:v>指数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営業CF対固定負債比率!$C$16:$H$16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営業CF対固定負債比率!$C$20:$H$20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118.34502455942125</c:v>
                </c:pt>
                <c:pt idx="2">
                  <c:v>105.55162298430037</c:v>
                </c:pt>
                <c:pt idx="3">
                  <c:v>67.213228683969234</c:v>
                </c:pt>
                <c:pt idx="4">
                  <c:v>76.4234600200421</c:v>
                </c:pt>
                <c:pt idx="5">
                  <c:v>104.319112184208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0-487F-842C-DB5E127EEF30}"/>
            </c:ext>
          </c:extLst>
        </c:ser>
        <c:ser>
          <c:idx val="0"/>
          <c:order val="1"/>
          <c:tx>
            <c:strRef>
              <c:f>営業CF対固定負債比率!$A$21:$B$21</c:f>
              <c:strCache>
                <c:ptCount val="2"/>
                <c:pt idx="0">
                  <c:v>固定負債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営業CF対固定負債比率!$C$16:$H$16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営業CF対固定負債比率!$C$21:$H$21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98.644551266279649</c:v>
                </c:pt>
                <c:pt idx="2">
                  <c:v>102.99737476128851</c:v>
                </c:pt>
                <c:pt idx="3">
                  <c:v>113.5467614377006</c:v>
                </c:pt>
                <c:pt idx="4">
                  <c:v>129.43110111776372</c:v>
                </c:pt>
                <c:pt idx="5">
                  <c:v>146.46134997321795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3A0-487F-842C-DB5E127EE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093407"/>
        <c:axId val="2003091007"/>
      </c:barChart>
      <c:lineChart>
        <c:grouping val="standard"/>
        <c:varyColors val="0"/>
        <c:ser>
          <c:idx val="4"/>
          <c:order val="2"/>
          <c:tx>
            <c:strRef>
              <c:f>営業CF対固定負債比率!$A$19:$B$19</c:f>
              <c:strCache>
                <c:ptCount val="2"/>
                <c:pt idx="0">
                  <c:v>営業CF対固定負債比率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営業CF対固定負債比率!$C$16:$H$16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営業CF対固定負債比率!$C$19:$H$19</c:f>
              <c:numCache>
                <c:formatCode>#,##0.0;[Red]\-#,##0.0</c:formatCode>
                <c:ptCount val="6"/>
                <c:pt idx="1">
                  <c:v>33.316526997363077</c:v>
                </c:pt>
                <c:pt idx="2">
                  <c:v>29.27321715718411</c:v>
                </c:pt>
                <c:pt idx="3">
                  <c:v>17.357801034688773</c:v>
                </c:pt>
                <c:pt idx="4">
                  <c:v>17.589211249744675</c:v>
                </c:pt>
                <c:pt idx="5">
                  <c:v>21.145133954900601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0-487F-842C-DB5E127EE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3584502923976614E-2"/>
          <c:y val="0.87777666666666665"/>
          <c:w val="0.89345614035087717"/>
          <c:h val="0.108112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130968</xdr:rowOff>
    </xdr:from>
    <xdr:to>
      <xdr:col>8</xdr:col>
      <xdr:colOff>353475</xdr:colOff>
      <xdr:row>42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4BECD1-536D-455A-881B-645D0300E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E11B-A174-4BC8-8965-0BDCD9A6C544}">
  <dimension ref="A1:J43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6" customWidth="1"/>
    <col min="10" max="10" width="8.609375" style="6" customWidth="1"/>
    <col min="11" max="16384" width="8.88671875" style="6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23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15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5" t="s">
        <v>17</v>
      </c>
      <c r="B8" s="5"/>
    </row>
    <row r="9" spans="1:10" x14ac:dyDescent="0.45">
      <c r="A9" s="6" t="s">
        <v>3</v>
      </c>
      <c r="B9" s="6" t="s">
        <v>4</v>
      </c>
      <c r="C9" s="7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9" t="s">
        <v>10</v>
      </c>
    </row>
    <row r="10" spans="1:10" x14ac:dyDescent="0.45">
      <c r="A10" s="11" t="s">
        <v>18</v>
      </c>
      <c r="B10" s="10" t="s">
        <v>11</v>
      </c>
      <c r="C10" s="19">
        <v>3568488</v>
      </c>
      <c r="D10" s="20">
        <v>4223128</v>
      </c>
      <c r="E10" s="21">
        <v>3766597</v>
      </c>
      <c r="F10" s="21">
        <v>2398496</v>
      </c>
      <c r="G10" s="20">
        <v>2727162</v>
      </c>
      <c r="H10" s="22">
        <v>3722615</v>
      </c>
    </row>
    <row r="11" spans="1:10" ht="15.4" thickBot="1" x14ac:dyDescent="0.5">
      <c r="A11" s="12" t="s">
        <v>21</v>
      </c>
      <c r="B11" s="13" t="s">
        <v>11</v>
      </c>
      <c r="C11" s="23">
        <v>12762268</v>
      </c>
      <c r="D11" s="25">
        <v>12589282</v>
      </c>
      <c r="E11" s="24">
        <v>13144801</v>
      </c>
      <c r="F11" s="24">
        <v>14491142</v>
      </c>
      <c r="G11" s="25">
        <v>16518344</v>
      </c>
      <c r="H11" s="26">
        <v>18691790</v>
      </c>
    </row>
    <row r="12" spans="1:10" x14ac:dyDescent="0.45">
      <c r="C12" s="6" t="s">
        <v>12</v>
      </c>
    </row>
    <row r="13" spans="1:10" x14ac:dyDescent="0.45"/>
    <row r="14" spans="1:10" x14ac:dyDescent="0.45">
      <c r="A14" s="4" t="s">
        <v>20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5">
      <c r="C15" s="5"/>
      <c r="D15" s="5"/>
      <c r="E15" s="5"/>
      <c r="F15" s="5"/>
      <c r="G15" s="5"/>
      <c r="H15" s="5"/>
    </row>
    <row r="16" spans="1:10" x14ac:dyDescent="0.45">
      <c r="A16" s="5"/>
      <c r="B16" s="5"/>
      <c r="C16" s="14" t="str">
        <f t="shared" ref="C16:H16" si="0">C9</f>
        <v>FY16</v>
      </c>
      <c r="D16" s="14" t="str">
        <f t="shared" si="0"/>
        <v>FY17</v>
      </c>
      <c r="E16" s="14" t="str">
        <f t="shared" si="0"/>
        <v>FY18</v>
      </c>
      <c r="F16" s="14" t="str">
        <f t="shared" si="0"/>
        <v>FY19</v>
      </c>
      <c r="G16" s="14" t="str">
        <f t="shared" si="0"/>
        <v>FY20</v>
      </c>
      <c r="H16" s="14" t="str">
        <f t="shared" si="0"/>
        <v>FY21</v>
      </c>
    </row>
    <row r="17" spans="1:10" x14ac:dyDescent="0.45">
      <c r="A17" s="15" t="str">
        <f>A10</f>
        <v>営業CF</v>
      </c>
      <c r="B17" s="15" t="s">
        <v>13</v>
      </c>
      <c r="C17" s="16">
        <f>C10/100</f>
        <v>35684.879999999997</v>
      </c>
      <c r="D17" s="16">
        <f t="shared" ref="D17:H18" si="1">D10/100</f>
        <v>42231.28</v>
      </c>
      <c r="E17" s="16">
        <f t="shared" si="1"/>
        <v>37665.97</v>
      </c>
      <c r="F17" s="16">
        <f t="shared" si="1"/>
        <v>23984.959999999999</v>
      </c>
      <c r="G17" s="16">
        <f t="shared" si="1"/>
        <v>27271.62</v>
      </c>
      <c r="H17" s="16">
        <f t="shared" si="1"/>
        <v>37226.15</v>
      </c>
    </row>
    <row r="18" spans="1:10" x14ac:dyDescent="0.45">
      <c r="A18" s="15" t="str">
        <f>A11</f>
        <v>固定負債</v>
      </c>
      <c r="B18" s="15" t="s">
        <v>13</v>
      </c>
      <c r="C18" s="16">
        <f>C11/100</f>
        <v>127622.68</v>
      </c>
      <c r="D18" s="16">
        <f t="shared" si="1"/>
        <v>125892.82</v>
      </c>
      <c r="E18" s="16">
        <f t="shared" si="1"/>
        <v>131448.01</v>
      </c>
      <c r="F18" s="16">
        <f t="shared" si="1"/>
        <v>144911.42000000001</v>
      </c>
      <c r="G18" s="16">
        <f t="shared" si="1"/>
        <v>165183.44</v>
      </c>
      <c r="H18" s="16">
        <f t="shared" si="1"/>
        <v>186917.9</v>
      </c>
    </row>
    <row r="19" spans="1:10" ht="24" x14ac:dyDescent="0.45">
      <c r="A19" s="27" t="s">
        <v>22</v>
      </c>
      <c r="B19" s="28" t="s">
        <v>14</v>
      </c>
      <c r="C19" s="32"/>
      <c r="D19" s="36">
        <f>D17/(SUM(C18:D18)/2)*100</f>
        <v>33.316526997363077</v>
      </c>
      <c r="E19" s="36">
        <f t="shared" ref="E19:H19" si="2">E17/(SUM(D18:E18)/2)*100</f>
        <v>29.27321715718411</v>
      </c>
      <c r="F19" s="36">
        <f t="shared" si="2"/>
        <v>17.357801034688773</v>
      </c>
      <c r="G19" s="36">
        <f t="shared" si="2"/>
        <v>17.589211249744675</v>
      </c>
      <c r="H19" s="36">
        <f t="shared" si="2"/>
        <v>21.145133954900601</v>
      </c>
    </row>
    <row r="20" spans="1:10" x14ac:dyDescent="0.45">
      <c r="A20" s="31" t="str">
        <f>A17</f>
        <v>営業CF</v>
      </c>
      <c r="B20" s="29" t="s">
        <v>16</v>
      </c>
      <c r="C20" s="34">
        <f>C17/$C17*100</f>
        <v>100</v>
      </c>
      <c r="D20" s="34">
        <f t="shared" ref="D20:H21" si="3">D17/$C17*100</f>
        <v>118.34502455942125</v>
      </c>
      <c r="E20" s="34">
        <f t="shared" si="3"/>
        <v>105.55162298430037</v>
      </c>
      <c r="F20" s="34">
        <f t="shared" si="3"/>
        <v>67.213228683969234</v>
      </c>
      <c r="G20" s="34">
        <f t="shared" si="3"/>
        <v>76.4234600200421</v>
      </c>
      <c r="H20" s="34">
        <f t="shared" si="3"/>
        <v>104.319112184208</v>
      </c>
    </row>
    <row r="21" spans="1:10" x14ac:dyDescent="0.45">
      <c r="A21" s="33" t="str">
        <f>A18</f>
        <v>固定負債</v>
      </c>
      <c r="B21" s="17" t="s">
        <v>16</v>
      </c>
      <c r="C21" s="18">
        <f>C18/$C18*100</f>
        <v>100</v>
      </c>
      <c r="D21" s="18">
        <f t="shared" si="3"/>
        <v>98.644551266279649</v>
      </c>
      <c r="E21" s="18">
        <f t="shared" si="3"/>
        <v>102.99737476128851</v>
      </c>
      <c r="F21" s="18">
        <f t="shared" si="3"/>
        <v>113.5467614377006</v>
      </c>
      <c r="G21" s="18">
        <f t="shared" si="3"/>
        <v>129.43110111776372</v>
      </c>
      <c r="H21" s="18">
        <f t="shared" si="3"/>
        <v>146.46134997321795</v>
      </c>
    </row>
    <row r="22" spans="1:10" x14ac:dyDescent="0.45">
      <c r="A22" s="30"/>
      <c r="B22" s="35"/>
      <c r="C22" s="35"/>
      <c r="D22" s="35"/>
      <c r="E22" s="35"/>
      <c r="F22" s="35"/>
      <c r="G22" s="35"/>
      <c r="H22" s="35"/>
    </row>
    <row r="23" spans="1:10" x14ac:dyDescent="0.45">
      <c r="A23" s="4" t="s">
        <v>19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45"/>
    <row r="25" spans="1:10" x14ac:dyDescent="0.45"/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AB28D866-6E3A-42FE-94A8-823BB0F60E5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営業CF対固定負債比率!C10:H10</xm:f>
              <xm:sqref>I10</xm:sqref>
            </x14:sparkline>
          </x14:sparklines>
        </x14:sparklineGroup>
        <x14:sparklineGroup displayEmptyCellsAs="gap" high="1" low="1" xr2:uid="{74FC0EB1-7A8D-453A-9D54-7BB35E7568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営業CF対固定負債比率!C11:H11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営業CF対固定負債比率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2023-04-13T05:38:58Z</dcterms:modified>
</cp:coreProperties>
</file>