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1" documentId="8_{2191EC67-FFB0-46AD-A50E-4458C4154407}" xr6:coauthVersionLast="47" xr6:coauthVersionMax="47" xr10:uidLastSave="{CCD08BD4-48C1-4C5E-9CAF-332A173CBBB9}"/>
  <bookViews>
    <workbookView xWindow="-98" yWindow="-98" windowWidth="20715" windowHeight="13155" tabRatio="681" xr2:uid="{F0365B5C-8FC7-4E81-8465-7077C0B2E864}"/>
  </bookViews>
  <sheets>
    <sheet name="営業CF対有利子負債比率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3" l="1"/>
  <c r="A24" i="43"/>
  <c r="D22" i="43"/>
  <c r="D21" i="43"/>
  <c r="E21" i="43"/>
  <c r="F21" i="43"/>
  <c r="G21" i="43"/>
  <c r="H21" i="43"/>
  <c r="C21" i="43"/>
  <c r="C24" i="43" s="1"/>
  <c r="D20" i="43"/>
  <c r="C20" i="43"/>
  <c r="H20" i="43"/>
  <c r="G20" i="43"/>
  <c r="F20" i="43"/>
  <c r="E20" i="43"/>
  <c r="C23" i="43"/>
  <c r="A20" i="43"/>
  <c r="A23" i="43" s="1"/>
  <c r="H19" i="43"/>
  <c r="G19" i="43"/>
  <c r="F19" i="43"/>
  <c r="E19" i="43"/>
  <c r="D19" i="43"/>
  <c r="C19" i="43"/>
  <c r="F22" i="43" l="1"/>
  <c r="D24" i="43"/>
  <c r="E24" i="43"/>
  <c r="E22" i="43"/>
  <c r="F24" i="43"/>
  <c r="G24" i="43"/>
  <c r="G23" i="43"/>
  <c r="H24" i="43"/>
  <c r="G22" i="43"/>
  <c r="H23" i="43"/>
  <c r="D23" i="43"/>
  <c r="E23" i="43"/>
  <c r="F23" i="43"/>
</calcChain>
</file>

<file path=xl/sharedStrings.xml><?xml version="1.0" encoding="utf-8"?>
<sst xmlns="http://schemas.openxmlformats.org/spreadsheetml/2006/main" count="34" uniqueCount="28">
  <si>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</si>
  <si>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</si>
  <si>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</si>
  <si>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有利子負債</t>
    <rPh sb="0" eb="5">
      <t>ユウリシフサイ</t>
    </rPh>
    <phoneticPr fontId="2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</si>
  <si>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</si>
  <si>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</si>
  <si>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</si>
  <si>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</si>
  <si>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</si>
  <si>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</si>
  <si>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</si>
  <si>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</si>
  <si>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</si>
  <si>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</si>
  <si>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億円</t>
    <rPh sb="0" eb="2">
      <t>オクエン</t>
    </rPh>
    <phoneticPr fontId="5"/>
  </si>
  <si>
    <t>％</t>
    <phoneticPr fontId="5"/>
  </si>
  <si>
    <t>サンプル_トヨタ自動車</t>
    <rPh sb="8" eb="11">
      <t>ジドウシャ</t>
    </rPh>
    <phoneticPr fontId="4"/>
  </si>
  <si>
    <t>指数</t>
    <rPh sb="0" eb="2">
      <t>シスウ</t>
    </rPh>
    <phoneticPr fontId="5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</si>
  <si>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</si>
  <si>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</si>
  <si>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短期有利子負債</t>
    <rPh sb="0" eb="2">
      <t>タンキ</t>
    </rPh>
    <rPh sb="2" eb="3">
      <t>ユウ</t>
    </rPh>
    <rPh sb="3" eb="5">
      <t>リシ</t>
    </rPh>
    <rPh sb="5" eb="7">
      <t>フサイ</t>
    </rPh>
    <phoneticPr fontId="5"/>
  </si>
  <si>
    <t>長期有利子負債</t>
    <rPh sb="0" eb="7">
      <t>チョウキユウリシフサイ</t>
    </rPh>
    <phoneticPr fontId="5"/>
  </si>
  <si>
    <t>１年内返済長期借入債務</t>
    <phoneticPr fontId="2"/>
  </si>
  <si>
    <t>短期借入債務</t>
    <phoneticPr fontId="2"/>
  </si>
  <si>
    <t>営業CF対有利子負債比率</t>
    <rPh sb="4" eb="5">
      <t>タイ</t>
    </rPh>
    <rPh sb="5" eb="8">
      <t>ユウリシ</t>
    </rPh>
    <rPh sb="8" eb="10">
      <t>フサイ</t>
    </rPh>
    <rPh sb="10" eb="12">
      <t>ヒリツ</t>
    </rPh>
    <phoneticPr fontId="2"/>
  </si>
  <si>
    <t>営業CF対有利子負債比率</t>
    <rPh sb="0" eb="2">
      <t>エイギョウ</t>
    </rPh>
    <rPh sb="4" eb="5">
      <t>タイ</t>
    </rPh>
    <rPh sb="5" eb="8">
      <t>ユウリシ</t>
    </rPh>
    <rPh sb="8" eb="10">
      <t>フサイ</t>
    </rPh>
    <rPh sb="10" eb="12">
      <t>ヒリツ</t>
    </rPh>
    <phoneticPr fontId="5"/>
  </si>
  <si>
    <t>営業CF対有利子負債比率の計算</t>
    <rPh sb="13" eb="15">
      <t>ケイサン</t>
    </rPh>
    <phoneticPr fontId="5"/>
  </si>
  <si>
    <t>営業CF対有利子負債比率の推移</t>
    <rPh sb="13" eb="15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</si>
</sst>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5" xfId="0" applyFont="1" applyFill="1" applyBorder="1" applyAlignment="1">
      <alignment vertical="center" wrapText="1"/>
    </xf>
    <xf numFmtId="0" fontId="3" fillId="5" borderId="15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38" fontId="9" fillId="0" borderId="15" xfId="1" applyFont="1" applyBorder="1">
      <alignment vertical="center"/>
    </xf>
    <xf numFmtId="0" fontId="3" fillId="5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営業</a:t>
            </a:r>
            <a:r>
              <a:rPr lang="en-US" altLang="ja-JP" b="1"/>
              <a:t>CF</a:t>
            </a:r>
            <a:r>
              <a:rPr lang="ja-JP" altLang="en-US" b="1"/>
              <a:t>対有利子負債比率の推移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営業CF対有利子負債比率!$A$23:$B$23</c:f>
              <c:strCache>
                <c:ptCount val="2"/>
                <c:pt idx="0">
                  <c:v>営業CF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営業CF対有利子負債比率!$C$19:$H$19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営業CF対有利子負債比率!$C$23:$H$23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118.34502455942125</c:v>
                </c:pt>
                <c:pt idx="2">
                  <c:v>105.55162298430037</c:v>
                </c:pt>
                <c:pt idx="3">
                  <c:v>67.213228683969234</c:v>
                </c:pt>
                <c:pt idx="4">
                  <c:v>76.4234600200421</c:v>
                </c:pt>
                <c:pt idx="5">
                  <c:v>104.319112184208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D-4C85-A96E-473DF271B39C}"/>
            </c:ext>
          </c:extLst>
        </c:ser>
        <c:ser>
          <c:idx val="0"/>
          <c:order val="1"/>
          <c:tx>
            <c:strRef>
              <c:f>営業CF対有利子負債比率!$A$24:$B$24</c:f>
              <c:strCache>
                <c:ptCount val="2"/>
                <c:pt idx="0">
                  <c:v>有利子負債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営業CF対有利子負債比率!$C$19:$H$19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営業CF対有利子負債比率!$C$24:$H$24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101.0014602943548</c:v>
                </c:pt>
                <c:pt idx="2">
                  <c:v>105.19140307230313</c:v>
                </c:pt>
                <c:pt idx="3">
                  <c:v>111.40779987102552</c:v>
                </c:pt>
                <c:pt idx="4">
                  <c:v>133.95281212767335</c:v>
                </c:pt>
                <c:pt idx="5">
                  <c:v>138.32081653700746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CED-4C85-A96E-473DF271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93407"/>
        <c:axId val="2003091007"/>
      </c:barChart>
      <c:lineChart>
        <c:grouping val="standard"/>
        <c:varyColors val="0"/>
        <c:ser>
          <c:idx val="4"/>
          <c:order val="2"/>
          <c:tx>
            <c:strRef>
              <c:f>営業CF対有利子負債比率!$A$22:$B$22</c:f>
              <c:strCache>
                <c:ptCount val="2"/>
                <c:pt idx="0">
                  <c:v>営業CF対有利子負債比率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営業CF対有利子負債比率!$C$19:$H$19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営業CF対有利子負債比率!$C$22:$H$22</c:f>
              <c:numCache>
                <c:formatCode>#,##0.0;[Red]\-#,##0.0</c:formatCode>
                <c:ptCount val="6"/>
                <c:pt idx="1">
                  <c:v>21.936452133403346</c:v>
                </c:pt>
                <c:pt idx="2">
                  <c:v>19.072467484343786</c:v>
                </c:pt>
                <c:pt idx="3">
                  <c:v>11.561481831114257</c:v>
                </c:pt>
                <c:pt idx="4">
                  <c:v>11.604794312346039</c:v>
                </c:pt>
                <c:pt idx="5">
                  <c:v>14.274927140204193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D-4C85-A96E-473DF271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3584502923976614E-2"/>
          <c:y val="0.87777666666666665"/>
          <c:w val="0.89345614035087717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26</xdr:row>
      <xdr:rowOff>130968</xdr:rowOff>
    </xdr:from>
    <xdr:to>
      <xdr:col>8</xdr:col>
      <xdr:colOff>353475</xdr:colOff>
      <xdr:row>45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6C7D1A-FA92-4743-BF6F-DB01EEA28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D371-5102-4D3C-B733-044B097ED84A}">
  <dimension ref="A1:J46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16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18</v>
      </c>
      <c r="B8" s="6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x14ac:dyDescent="0.45">
      <c r="A10" s="12" t="s">
        <v>19</v>
      </c>
      <c r="B10" s="11" t="s">
        <v>12</v>
      </c>
      <c r="C10" s="19">
        <v>3568488</v>
      </c>
      <c r="D10" s="20">
        <v>4223128</v>
      </c>
      <c r="E10" s="21">
        <v>3766597</v>
      </c>
      <c r="F10" s="21">
        <v>2398496</v>
      </c>
      <c r="G10" s="20">
        <v>2727162</v>
      </c>
      <c r="H10" s="22">
        <v>3722615</v>
      </c>
    </row>
    <row r="11" spans="1:10" ht="24" x14ac:dyDescent="0.45">
      <c r="A11" s="5" t="s">
        <v>20</v>
      </c>
      <c r="B11" s="11" t="s">
        <v>12</v>
      </c>
      <c r="C11" s="19"/>
      <c r="D11" s="20"/>
      <c r="E11" s="21"/>
      <c r="F11" s="21">
        <v>9906755</v>
      </c>
      <c r="G11" s="20">
        <v>12212060</v>
      </c>
      <c r="H11" s="22">
        <v>11187839</v>
      </c>
    </row>
    <row r="12" spans="1:10" x14ac:dyDescent="0.45">
      <c r="A12" s="5" t="s">
        <v>23</v>
      </c>
      <c r="B12" s="11" t="s">
        <v>12</v>
      </c>
      <c r="C12" s="19">
        <v>4953682</v>
      </c>
      <c r="D12" s="20">
        <v>5154913</v>
      </c>
      <c r="E12" s="21">
        <v>5344973</v>
      </c>
      <c r="F12" s="21"/>
      <c r="G12" s="20"/>
      <c r="H12" s="22"/>
    </row>
    <row r="13" spans="1:10" ht="24" x14ac:dyDescent="0.45">
      <c r="A13" s="5" t="s">
        <v>22</v>
      </c>
      <c r="B13" s="11" t="s">
        <v>12</v>
      </c>
      <c r="C13" s="19">
        <v>4290449</v>
      </c>
      <c r="D13" s="20">
        <v>4186277</v>
      </c>
      <c r="E13" s="21">
        <v>4254260</v>
      </c>
      <c r="F13" s="21"/>
      <c r="G13" s="20"/>
      <c r="H13" s="22"/>
    </row>
    <row r="14" spans="1:10" ht="24.4" thickBot="1" x14ac:dyDescent="0.5">
      <c r="A14" s="34" t="s">
        <v>21</v>
      </c>
      <c r="B14" s="13" t="s">
        <v>12</v>
      </c>
      <c r="C14" s="23">
        <v>9911596</v>
      </c>
      <c r="D14" s="25">
        <v>10006374</v>
      </c>
      <c r="E14" s="24">
        <v>10550945</v>
      </c>
      <c r="F14" s="24">
        <v>11434219</v>
      </c>
      <c r="G14" s="25">
        <v>13447575</v>
      </c>
      <c r="H14" s="26">
        <v>15308519</v>
      </c>
    </row>
    <row r="15" spans="1:10" x14ac:dyDescent="0.45">
      <c r="C15" s="7" t="s">
        <v>13</v>
      </c>
    </row>
    <row r="16" spans="1:10" x14ac:dyDescent="0.45"/>
    <row r="17" spans="1:10" x14ac:dyDescent="0.45">
      <c r="A17" s="4" t="s">
        <v>26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C18" s="6"/>
      <c r="D18" s="6"/>
      <c r="E18" s="6"/>
      <c r="F18" s="6"/>
      <c r="G18" s="6"/>
      <c r="H18" s="6"/>
    </row>
    <row r="19" spans="1:10" x14ac:dyDescent="0.45">
      <c r="A19" s="6"/>
      <c r="B19" s="6"/>
      <c r="C19" s="14" t="str">
        <f t="shared" ref="C19:H19" si="0">C9</f>
        <v>FY16</v>
      </c>
      <c r="D19" s="14" t="str">
        <f t="shared" si="0"/>
        <v>FY17</v>
      </c>
      <c r="E19" s="14" t="str">
        <f t="shared" si="0"/>
        <v>FY18</v>
      </c>
      <c r="F19" s="14" t="str">
        <f t="shared" si="0"/>
        <v>FY19</v>
      </c>
      <c r="G19" s="14" t="str">
        <f t="shared" si="0"/>
        <v>FY20</v>
      </c>
      <c r="H19" s="14" t="str">
        <f t="shared" si="0"/>
        <v>FY21</v>
      </c>
    </row>
    <row r="20" spans="1:10" x14ac:dyDescent="0.45">
      <c r="A20" s="15" t="str">
        <f>A10</f>
        <v>営業CF</v>
      </c>
      <c r="B20" s="15" t="s">
        <v>14</v>
      </c>
      <c r="C20" s="16">
        <f>C10/100</f>
        <v>35684.879999999997</v>
      </c>
      <c r="D20" s="16">
        <f>D10/100</f>
        <v>42231.28</v>
      </c>
      <c r="E20" s="16">
        <f>E10/100</f>
        <v>37665.97</v>
      </c>
      <c r="F20" s="16">
        <f>F10/100</f>
        <v>23984.959999999999</v>
      </c>
      <c r="G20" s="16">
        <f>G10/100</f>
        <v>27271.62</v>
      </c>
      <c r="H20" s="16">
        <f>H10/100</f>
        <v>37226.15</v>
      </c>
    </row>
    <row r="21" spans="1:10" x14ac:dyDescent="0.45">
      <c r="A21" s="15" t="s">
        <v>3</v>
      </c>
      <c r="B21" s="15" t="s">
        <v>14</v>
      </c>
      <c r="C21" s="16">
        <f>SUM(C11:C14)/100</f>
        <v>191557.27</v>
      </c>
      <c r="D21" s="16">
        <f t="shared" ref="D21:H21" si="1">SUM(D11:D14)/100</f>
        <v>193475.64</v>
      </c>
      <c r="E21" s="16">
        <f t="shared" si="1"/>
        <v>201501.78</v>
      </c>
      <c r="F21" s="16">
        <f t="shared" si="1"/>
        <v>213409.74</v>
      </c>
      <c r="G21" s="16">
        <f t="shared" si="1"/>
        <v>256596.35</v>
      </c>
      <c r="H21" s="16">
        <f t="shared" si="1"/>
        <v>264963.58</v>
      </c>
    </row>
    <row r="22" spans="1:10" ht="24" x14ac:dyDescent="0.45">
      <c r="A22" s="27" t="s">
        <v>24</v>
      </c>
      <c r="B22" s="28" t="s">
        <v>15</v>
      </c>
      <c r="C22" s="32"/>
      <c r="D22" s="37">
        <f>D20/(SUM(C21:D21)/2)*100</f>
        <v>21.936452133403346</v>
      </c>
      <c r="E22" s="37">
        <f t="shared" ref="E22:H22" si="2">E20/(SUM(D21:E21)/2)*100</f>
        <v>19.072467484343786</v>
      </c>
      <c r="F22" s="37">
        <f t="shared" si="2"/>
        <v>11.561481831114257</v>
      </c>
      <c r="G22" s="37">
        <f t="shared" si="2"/>
        <v>11.604794312346039</v>
      </c>
      <c r="H22" s="37">
        <f>H20/(SUM(G21:H21)/2)*100</f>
        <v>14.274927140204193</v>
      </c>
    </row>
    <row r="23" spans="1:10" x14ac:dyDescent="0.45">
      <c r="A23" s="31" t="str">
        <f>A20</f>
        <v>営業CF</v>
      </c>
      <c r="B23" s="29" t="s">
        <v>17</v>
      </c>
      <c r="C23" s="35">
        <f>C20/$C20*100</f>
        <v>100</v>
      </c>
      <c r="D23" s="35">
        <f t="shared" ref="D23:H24" si="3">D20/$C20*100</f>
        <v>118.34502455942125</v>
      </c>
      <c r="E23" s="35">
        <f t="shared" si="3"/>
        <v>105.55162298430037</v>
      </c>
      <c r="F23" s="35">
        <f t="shared" si="3"/>
        <v>67.213228683969234</v>
      </c>
      <c r="G23" s="35">
        <f t="shared" si="3"/>
        <v>76.4234600200421</v>
      </c>
      <c r="H23" s="35">
        <f t="shared" si="3"/>
        <v>104.319112184208</v>
      </c>
    </row>
    <row r="24" spans="1:10" x14ac:dyDescent="0.45">
      <c r="A24" s="33" t="str">
        <f>A21</f>
        <v>有利子負債</v>
      </c>
      <c r="B24" s="17" t="s">
        <v>17</v>
      </c>
      <c r="C24" s="18">
        <f>C21/$C21*100</f>
        <v>100</v>
      </c>
      <c r="D24" s="18">
        <f t="shared" si="3"/>
        <v>101.0014602943548</v>
      </c>
      <c r="E24" s="18">
        <f t="shared" si="3"/>
        <v>105.19140307230313</v>
      </c>
      <c r="F24" s="18">
        <f t="shared" si="3"/>
        <v>111.40779987102552</v>
      </c>
      <c r="G24" s="18">
        <f t="shared" si="3"/>
        <v>133.95281212767335</v>
      </c>
      <c r="H24" s="18">
        <f t="shared" si="3"/>
        <v>138.32081653700746</v>
      </c>
    </row>
    <row r="25" spans="1:10" x14ac:dyDescent="0.45">
      <c r="A25" s="30"/>
      <c r="B25" s="36"/>
      <c r="C25" s="36"/>
      <c r="D25" s="36"/>
      <c r="E25" s="36"/>
      <c r="F25" s="36"/>
      <c r="G25" s="36"/>
      <c r="H25" s="36"/>
    </row>
    <row r="26" spans="1:10" x14ac:dyDescent="0.45">
      <c r="A26" s="4" t="s">
        <v>27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</sheetData>
  <phoneticPr fontId="2"/>
  <pageMargins left="0.7" right="0.7" top="0.75" bottom="0.75" header="0.3" footer="0.3"/>
  <pageSetup paperSize="9" orientation="portrait" r:id="rId1"/>
  <ignoredErrors>
    <ignoredError sqref="C21:H21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D7C9135-8F8B-40C8-BADD-EE5DF621ED9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営業CF対有利子負債比率!C12:H12</xm:f>
              <xm:sqref>I12</xm:sqref>
            </x14:sparkline>
            <x14:sparkline>
              <xm:f>営業CF対有利子負債比率!C13:H13</xm:f>
              <xm:sqref>I13</xm:sqref>
            </x14:sparkline>
          </x14:sparklines>
        </x14:sparklineGroup>
        <x14:sparklineGroup displayEmptyCellsAs="gap" high="1" low="1" xr2:uid="{963C826C-F9DF-4131-85D7-48A7DCBA0D9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営業CF対有利子負債比率!C11:H11</xm:f>
              <xm:sqref>I11</xm:sqref>
            </x14:sparkline>
          </x14:sparklines>
        </x14:sparklineGroup>
        <x14:sparklineGroup displayEmptyCellsAs="gap" high="1" low="1" xr2:uid="{33A022D0-5A8E-49A6-B89F-230EF8444A6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営業CF対有利子負債比率!C10:H10</xm:f>
              <xm:sqref>I10</xm:sqref>
            </x14:sparkline>
          </x14:sparklines>
        </x14:sparklineGroup>
        <x14:sparklineGroup displayEmptyCellsAs="gap" high="1" low="1" xr2:uid="{B06103CD-6809-4EA5-9095-632B7BAC580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営業CF対有利子負債比率!C14:H14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営業CF対有利子負債比率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2023-04-18T03:27:30Z</dcterms:modified>
</cp:coreProperties>
</file>