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filterPrivacy="1" defaultThemeVersion="166925"/>
  <xr:revisionPtr revIDLastSave="1" documentId="8_{2191EC67-FFB0-46AD-A50E-4458C4154407}" xr6:coauthVersionLast="47" xr6:coauthVersionMax="47" xr10:uidLastSave="{CCD08BD4-48C1-4C5E-9CAF-332A173CBBB9}"/>
  <bookViews>
    <workbookView xWindow="-98" yWindow="-98" windowWidth="20715" windowHeight="13155" tabRatio="681" xr2:uid="{F0365B5C-8FC7-4E81-8465-7077C0B2E864}"/>
  </bookViews>
  <sheets>
    <sheet name="営業CF対有利子負債比率" sheetId="4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43" l="1"/>
  <c r="A24" i="43"/>
  <c r="D22" i="43"/>
  <c r="D21" i="43"/>
  <c r="E21" i="43"/>
  <c r="F21" i="43"/>
  <c r="G21" i="43"/>
  <c r="H21" i="43"/>
  <c r="C21" i="43"/>
  <c r="C24" i="43" s="1"/>
  <c r="D20" i="43"/>
  <c r="C20" i="43"/>
  <c r="H20" i="43"/>
  <c r="G20" i="43"/>
  <c r="F20" i="43"/>
  <c r="E20" i="43"/>
  <c r="C23" i="43"/>
  <c r="A20" i="43"/>
  <c r="A23" i="43" s="1"/>
  <c r="H19" i="43"/>
  <c r="G19" i="43"/>
  <c r="F19" i="43"/>
  <c r="E19" i="43"/>
  <c r="D19" i="43"/>
  <c r="C19" i="43"/>
  <c r="F22" i="43" l="1"/>
  <c r="D24" i="43"/>
  <c r="E24" i="43"/>
  <c r="E22" i="43"/>
  <c r="F24" i="43"/>
  <c r="G24" i="43"/>
  <c r="G23" i="43"/>
  <c r="H24" i="43"/>
  <c r="G22" i="43"/>
  <c r="H23" i="43"/>
  <c r="D23" i="43"/>
  <c r="E23" i="43"/>
  <c r="F23" i="43"/>
</calcChain>
</file>

<file path=xl/sharedStrings.xml><?xml version="1.0" encoding="utf-8"?>
<sst xmlns="http://schemas.openxmlformats.org/spreadsheetml/2006/main" count="34" uniqueCount="28">
  <si>
    <t>経営分析</t>
    <rPh sb="0" eb="4">
      <t>ケイエイブンセキ</t>
    </rPh>
    <phoneticPr fontId="4"/>
  </si>
  <si>
    <t>百万円</t>
    <rPh sb="0" eb="3">
      <t>ヒャクマンエン</t>
    </rPh>
    <phoneticPr fontId="4"/>
  </si>
  <si>
    <t>入力</t>
    <rPh sb="0" eb="2">
      <t>ニュウリョク</t>
    </rPh>
    <phoneticPr fontId="4"/>
  </si>
  <si>
    <t>有利子負債</t>
    <rPh sb="0" eb="5">
      <t>ユウリシフサイ</t>
    </rPh>
    <phoneticPr fontId="2"/>
  </si>
  <si>
    <t>期間</t>
    <rPh sb="0" eb="2">
      <t>キカン</t>
    </rPh>
    <phoneticPr fontId="5"/>
  </si>
  <si>
    <t>年</t>
    <rPh sb="0" eb="1">
      <t>ネン</t>
    </rPh>
    <phoneticPr fontId="5"/>
  </si>
  <si>
    <t>FY16</t>
    <phoneticPr fontId="5"/>
  </si>
  <si>
    <t>FY17</t>
    <phoneticPr fontId="5"/>
  </si>
  <si>
    <t>FY18</t>
    <phoneticPr fontId="5"/>
  </si>
  <si>
    <t>FY19</t>
    <phoneticPr fontId="5"/>
  </si>
  <si>
    <t>FY20</t>
    <phoneticPr fontId="5"/>
  </si>
  <si>
    <t>FY21</t>
    <phoneticPr fontId="5"/>
  </si>
  <si>
    <t>百万円</t>
    <rPh sb="0" eb="3">
      <t>ヒャクマンエン</t>
    </rPh>
    <phoneticPr fontId="5"/>
  </si>
  <si>
    <t>※FY16=2016年度＝2017年3月期</t>
    <rPh sb="17" eb="18">
      <t>ネン</t>
    </rPh>
    <rPh sb="19" eb="21">
      <t>ガツキ</t>
    </rPh>
    <phoneticPr fontId="5"/>
  </si>
  <si>
    <t>億円</t>
    <rPh sb="0" eb="2">
      <t>オクエン</t>
    </rPh>
    <phoneticPr fontId="5"/>
  </si>
  <si>
    <t>％</t>
    <phoneticPr fontId="5"/>
  </si>
  <si>
    <t>サンプル_トヨタ自動車</t>
    <rPh sb="8" eb="11">
      <t>ジドウシャ</t>
    </rPh>
    <phoneticPr fontId="4"/>
  </si>
  <si>
    <t>指数</t>
    <rPh sb="0" eb="2">
      <t>シスウ</t>
    </rPh>
    <phoneticPr fontId="5"/>
  </si>
  <si>
    <t>●財務データ</t>
    <rPh sb="1" eb="3">
      <t>ザイム</t>
    </rPh>
    <phoneticPr fontId="5"/>
  </si>
  <si>
    <t>営業CF</t>
    <rPh sb="0" eb="2">
      <t>エイギョウ</t>
    </rPh>
    <phoneticPr fontId="5"/>
  </si>
  <si>
    <t>短期有利子負債</t>
    <rPh sb="0" eb="2">
      <t>タンキ</t>
    </rPh>
    <rPh sb="2" eb="3">
      <t>ユウ</t>
    </rPh>
    <rPh sb="3" eb="5">
      <t>リシ</t>
    </rPh>
    <rPh sb="5" eb="7">
      <t>フサイ</t>
    </rPh>
    <phoneticPr fontId="5"/>
  </si>
  <si>
    <t>長期有利子負債</t>
    <rPh sb="0" eb="7">
      <t>チョウキユウリシフサイ</t>
    </rPh>
    <phoneticPr fontId="5"/>
  </si>
  <si>
    <t>１年内返済長期借入債務</t>
    <phoneticPr fontId="2"/>
  </si>
  <si>
    <t>短期借入債務</t>
    <phoneticPr fontId="2"/>
  </si>
  <si>
    <t>営業CF対有利子負債比率</t>
    <rPh sb="4" eb="5">
      <t>タイ</t>
    </rPh>
    <rPh sb="5" eb="8">
      <t>ユウリシ</t>
    </rPh>
    <rPh sb="8" eb="10">
      <t>フサイ</t>
    </rPh>
    <rPh sb="10" eb="12">
      <t>ヒリツ</t>
    </rPh>
    <phoneticPr fontId="2"/>
  </si>
  <si>
    <t>営業CF対有利子負債比率</t>
    <rPh sb="0" eb="2">
      <t>エイギョウ</t>
    </rPh>
    <rPh sb="4" eb="5">
      <t>タイ</t>
    </rPh>
    <rPh sb="5" eb="8">
      <t>ユウリシ</t>
    </rPh>
    <rPh sb="8" eb="10">
      <t>フサイ</t>
    </rPh>
    <rPh sb="10" eb="12">
      <t>ヒリツ</t>
    </rPh>
    <phoneticPr fontId="5"/>
  </si>
  <si>
    <t>営業CF対有利子負債比率の計算</t>
    <rPh sb="13" eb="15">
      <t>ケイサン</t>
    </rPh>
    <phoneticPr fontId="5"/>
  </si>
  <si>
    <t>営業CF対有利子負債比率の推移</t>
    <rPh sb="13" eb="15">
      <t>スイイ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</si>
</sst>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1" x14ac:knownFonts="1"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Meiryo UI"/>
      <family val="3"/>
      <charset val="128"/>
    </font>
    <font>
      <sz val="9"/>
      <color theme="1"/>
      <name val="Meiryo UI"/>
      <family val="3"/>
      <charset val="128"/>
    </font>
    <font>
      <sz val="11"/>
      <color theme="8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color theme="8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3" fillId="2" borderId="0" xfId="0" applyFont="1" applyFill="1" applyAlignment="1"/>
    <xf numFmtId="0" fontId="3" fillId="2" borderId="0" xfId="0" applyFont="1" applyFill="1">
      <alignment vertical="center"/>
    </xf>
    <xf numFmtId="0" fontId="6" fillId="2" borderId="0" xfId="0" applyFont="1" applyFill="1" applyAlignment="1"/>
    <xf numFmtId="0" fontId="6" fillId="2" borderId="0" xfId="0" applyFont="1" applyFill="1">
      <alignment vertical="center"/>
    </xf>
    <xf numFmtId="0" fontId="7" fillId="0" borderId="3" xfId="0" applyFont="1" applyBorder="1" applyAlignment="1">
      <alignment vertical="center" wrapText="1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8" fillId="3" borderId="4" xfId="0" applyFont="1" applyFill="1" applyBorder="1">
      <alignment vertical="center"/>
    </xf>
    <xf numFmtId="0" fontId="8" fillId="3" borderId="5" xfId="0" applyFont="1" applyFill="1" applyBorder="1">
      <alignment vertical="center"/>
    </xf>
    <xf numFmtId="0" fontId="8" fillId="3" borderId="6" xfId="0" applyFont="1" applyFill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12" xfId="0" applyFont="1" applyBorder="1">
      <alignment vertical="center"/>
    </xf>
    <xf numFmtId="0" fontId="3" fillId="4" borderId="1" xfId="0" applyFont="1" applyFill="1" applyBorder="1">
      <alignment vertical="center"/>
    </xf>
    <xf numFmtId="0" fontId="3" fillId="5" borderId="14" xfId="0" applyFont="1" applyFill="1" applyBorder="1">
      <alignment vertical="center"/>
    </xf>
    <xf numFmtId="38" fontId="9" fillId="0" borderId="14" xfId="1" applyFont="1" applyBorder="1">
      <alignment vertical="center"/>
    </xf>
    <xf numFmtId="0" fontId="3" fillId="5" borderId="13" xfId="0" applyFont="1" applyFill="1" applyBorder="1">
      <alignment vertical="center"/>
    </xf>
    <xf numFmtId="176" fontId="9" fillId="0" borderId="13" xfId="1" applyNumberFormat="1" applyFont="1" applyBorder="1">
      <alignment vertical="center"/>
    </xf>
    <xf numFmtId="38" fontId="10" fillId="3" borderId="7" xfId="1" applyFont="1" applyFill="1" applyBorder="1">
      <alignment vertical="center"/>
    </xf>
    <xf numFmtId="38" fontId="10" fillId="3" borderId="8" xfId="1" applyFont="1" applyFill="1" applyBorder="1">
      <alignment vertical="center"/>
    </xf>
    <xf numFmtId="38" fontId="10" fillId="3" borderId="8" xfId="1" applyFont="1" applyFill="1" applyBorder="1" applyAlignment="1">
      <alignment vertical="center" wrapText="1"/>
    </xf>
    <xf numFmtId="38" fontId="10" fillId="3" borderId="2" xfId="1" applyFont="1" applyFill="1" applyBorder="1">
      <alignment vertical="center"/>
    </xf>
    <xf numFmtId="38" fontId="10" fillId="3" borderId="9" xfId="1" applyFont="1" applyFill="1" applyBorder="1">
      <alignment vertical="center"/>
    </xf>
    <xf numFmtId="38" fontId="10" fillId="3" borderId="10" xfId="1" applyFont="1" applyFill="1" applyBorder="1" applyAlignment="1">
      <alignment vertical="center" wrapText="1"/>
    </xf>
    <xf numFmtId="38" fontId="10" fillId="3" borderId="10" xfId="1" applyFont="1" applyFill="1" applyBorder="1">
      <alignment vertical="center"/>
    </xf>
    <xf numFmtId="38" fontId="10" fillId="3" borderId="11" xfId="1" applyFont="1" applyFill="1" applyBorder="1">
      <alignment vertical="center"/>
    </xf>
    <xf numFmtId="0" fontId="7" fillId="5" borderId="15" xfId="0" applyFont="1" applyFill="1" applyBorder="1" applyAlignment="1">
      <alignment vertical="center" wrapText="1"/>
    </xf>
    <xf numFmtId="0" fontId="3" fillId="5" borderId="15" xfId="0" applyFont="1" applyFill="1" applyBorder="1">
      <alignment vertical="center"/>
    </xf>
    <xf numFmtId="0" fontId="3" fillId="5" borderId="3" xfId="0" applyFont="1" applyFill="1" applyBorder="1">
      <alignment vertical="center"/>
    </xf>
    <xf numFmtId="0" fontId="7" fillId="0" borderId="0" xfId="0" applyFont="1">
      <alignment vertical="center"/>
    </xf>
    <xf numFmtId="0" fontId="3" fillId="5" borderId="3" xfId="0" applyFont="1" applyFill="1" applyBorder="1" applyAlignment="1">
      <alignment vertical="center" wrapText="1"/>
    </xf>
    <xf numFmtId="38" fontId="9" fillId="0" borderId="15" xfId="1" applyFont="1" applyBorder="1">
      <alignment vertical="center"/>
    </xf>
    <xf numFmtId="0" fontId="3" fillId="5" borderId="13" xfId="0" applyFont="1" applyFill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176" fontId="9" fillId="0" borderId="3" xfId="1" applyNumberFormat="1" applyFont="1" applyBorder="1">
      <alignment vertical="center"/>
    </xf>
    <xf numFmtId="40" fontId="9" fillId="0" borderId="0" xfId="1" applyNumberFormat="1" applyFont="1" applyBorder="1">
      <alignment vertical="center"/>
    </xf>
    <xf numFmtId="176" fontId="9" fillId="0" borderId="15" xfId="1" applyNumberFormat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b="1"/>
              <a:t>営業</a:t>
            </a:r>
            <a:r>
              <a:rPr lang="en-US" altLang="ja-JP" b="1"/>
              <a:t>CF</a:t>
            </a:r>
            <a:r>
              <a:rPr lang="ja-JP" altLang="en-US" b="1"/>
              <a:t>対有利子負債比率の推移</a:t>
            </a:r>
            <a:endParaRPr 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4420614035087717E-2"/>
          <c:y val="0.11451166666666666"/>
          <c:w val="0.8787125730994152"/>
          <c:h val="0.6814430555555557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営業CF対有利子負債比率!$A$23:$B$23</c:f>
              <c:strCache>
                <c:ptCount val="2"/>
                <c:pt idx="0">
                  <c:v>営業CF</c:v>
                </c:pt>
                <c:pt idx="1">
                  <c:v>指数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営業CF対有利子負債比率!$C$19:$H$19</c:f>
              <c:strCache>
                <c:ptCount val="6"/>
                <c:pt idx="0">
                  <c:v>FY16</c:v>
                </c:pt>
                <c:pt idx="1">
                  <c:v>FY17</c:v>
                </c:pt>
                <c:pt idx="2">
                  <c:v>FY18</c:v>
                </c:pt>
                <c:pt idx="3">
                  <c:v>FY19</c:v>
                </c:pt>
                <c:pt idx="4">
                  <c:v>FY20</c:v>
                </c:pt>
                <c:pt idx="5">
                  <c:v>FY21</c:v>
                </c:pt>
              </c:strCache>
            </c:strRef>
          </c:cat>
          <c:val>
            <c:numRef>
              <c:f>営業CF対有利子負債比率!$C$23:$H$23</c:f>
              <c:numCache>
                <c:formatCode>#,##0.0;[Red]\-#,##0.0</c:formatCode>
                <c:ptCount val="6"/>
                <c:pt idx="0">
                  <c:v>100</c:v>
                </c:pt>
                <c:pt idx="1">
                  <c:v>118.34502455942125</c:v>
                </c:pt>
                <c:pt idx="2">
                  <c:v>105.55162298430037</c:v>
                </c:pt>
                <c:pt idx="3">
                  <c:v>67.213228683969234</c:v>
                </c:pt>
                <c:pt idx="4">
                  <c:v>76.4234600200421</c:v>
                </c:pt>
                <c:pt idx="5">
                  <c:v>104.319112184208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ED-4C85-A96E-473DF271B39C}"/>
            </c:ext>
          </c:extLst>
        </c:ser>
        <c:ser>
          <c:idx val="0"/>
          <c:order val="1"/>
          <c:tx>
            <c:strRef>
              <c:f>営業CF対有利子負債比率!$A$24:$B$24</c:f>
              <c:strCache>
                <c:ptCount val="2"/>
                <c:pt idx="0">
                  <c:v>有利子負債</c:v>
                </c:pt>
                <c:pt idx="1">
                  <c:v>指数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営業CF対有利子負債比率!$C$19:$H$19</c:f>
              <c:strCache>
                <c:ptCount val="6"/>
                <c:pt idx="0">
                  <c:v>FY16</c:v>
                </c:pt>
                <c:pt idx="1">
                  <c:v>FY17</c:v>
                </c:pt>
                <c:pt idx="2">
                  <c:v>FY18</c:v>
                </c:pt>
                <c:pt idx="3">
                  <c:v>FY19</c:v>
                </c:pt>
                <c:pt idx="4">
                  <c:v>FY20</c:v>
                </c:pt>
                <c:pt idx="5">
                  <c:v>FY21</c:v>
                </c:pt>
              </c:strCache>
            </c:strRef>
          </c:cat>
          <c:val>
            <c:numRef>
              <c:f>営業CF対有利子負債比率!$C$24:$H$24</c:f>
              <c:numCache>
                <c:formatCode>#,##0.0;[Red]\-#,##0.0</c:formatCode>
                <c:ptCount val="6"/>
                <c:pt idx="0">
                  <c:v>100</c:v>
                </c:pt>
                <c:pt idx="1">
                  <c:v>101.0014602943548</c:v>
                </c:pt>
                <c:pt idx="2">
                  <c:v>105.19140307230313</c:v>
                </c:pt>
                <c:pt idx="3">
                  <c:v>111.40779987102552</c:v>
                </c:pt>
                <c:pt idx="4">
                  <c:v>133.95281212767335</c:v>
                </c:pt>
                <c:pt idx="5">
                  <c:v>138.32081653700746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2CED-4C85-A96E-473DF271B3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3093407"/>
        <c:axId val="2003091007"/>
      </c:barChart>
      <c:lineChart>
        <c:grouping val="standard"/>
        <c:varyColors val="0"/>
        <c:ser>
          <c:idx val="4"/>
          <c:order val="2"/>
          <c:tx>
            <c:strRef>
              <c:f>営業CF対有利子負債比率!$A$22:$B$22</c:f>
              <c:strCache>
                <c:ptCount val="2"/>
                <c:pt idx="0">
                  <c:v>営業CF対有利子負債比率</c:v>
                </c:pt>
                <c:pt idx="1">
                  <c:v>％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営業CF対有利子負債比率!$C$19:$H$19</c:f>
              <c:strCache>
                <c:ptCount val="6"/>
                <c:pt idx="0">
                  <c:v>FY16</c:v>
                </c:pt>
                <c:pt idx="1">
                  <c:v>FY17</c:v>
                </c:pt>
                <c:pt idx="2">
                  <c:v>FY18</c:v>
                </c:pt>
                <c:pt idx="3">
                  <c:v>FY19</c:v>
                </c:pt>
                <c:pt idx="4">
                  <c:v>FY20</c:v>
                </c:pt>
                <c:pt idx="5">
                  <c:v>FY21</c:v>
                </c:pt>
              </c:strCache>
            </c:strRef>
          </c:cat>
          <c:val>
            <c:numRef>
              <c:f>営業CF対有利子負債比率!$C$22:$H$22</c:f>
              <c:numCache>
                <c:formatCode>#,##0.0;[Red]\-#,##0.0</c:formatCode>
                <c:ptCount val="6"/>
                <c:pt idx="1">
                  <c:v>21.936452133403346</c:v>
                </c:pt>
                <c:pt idx="2">
                  <c:v>19.072467484343786</c:v>
                </c:pt>
                <c:pt idx="3">
                  <c:v>11.561481831114257</c:v>
                </c:pt>
                <c:pt idx="4">
                  <c:v>11.604794312346039</c:v>
                </c:pt>
                <c:pt idx="5">
                  <c:v>14.274927140204193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CED-4C85-A96E-473DF271B3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6891871"/>
        <c:axId val="2033963391"/>
      </c:lineChart>
      <c:catAx>
        <c:axId val="20368918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2033963391"/>
        <c:crosses val="autoZero"/>
        <c:auto val="1"/>
        <c:lblAlgn val="ctr"/>
        <c:lblOffset val="100"/>
        <c:noMultiLvlLbl val="0"/>
      </c:catAx>
      <c:valAx>
        <c:axId val="2033963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</a:t>
                </a:r>
                <a:r>
                  <a:rPr lang="en-US" altLang="ja-JP"/>
                  <a:t>%</a:t>
                </a:r>
                <a:r>
                  <a:rPr lang="ja-JP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0"/>
              <c:y val="1.912027777777777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2036891871"/>
        <c:crosses val="autoZero"/>
        <c:crossBetween val="between"/>
      </c:valAx>
      <c:valAx>
        <c:axId val="2003091007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（指数）</a:t>
                </a:r>
              </a:p>
            </c:rich>
          </c:tx>
          <c:layout>
            <c:manualLayout>
              <c:xMode val="edge"/>
              <c:yMode val="edge"/>
              <c:x val="0.91459064327485384"/>
              <c:y val="2.26480555555555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2003093407"/>
        <c:crosses val="max"/>
        <c:crossBetween val="between"/>
      </c:valAx>
      <c:catAx>
        <c:axId val="200309340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0309100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layout>
        <c:manualLayout>
          <c:xMode val="edge"/>
          <c:yMode val="edge"/>
          <c:x val="7.3584502923976614E-2"/>
          <c:y val="0.87777666666666665"/>
          <c:w val="0.89345614035087717"/>
          <c:h val="0.108112222222222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26</xdr:row>
      <xdr:rowOff>130968</xdr:rowOff>
    </xdr:from>
    <xdr:to>
      <xdr:col>8</xdr:col>
      <xdr:colOff>353475</xdr:colOff>
      <xdr:row>45</xdr:row>
      <xdr:rowOff>111468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06C7D1A-FA92-4743-BF6F-DB01EEA28A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6D371-5102-4D3C-B733-044B097ED84A}">
  <dimension ref="A1:J46"/>
  <sheetViews>
    <sheetView showGridLines="0" tabSelected="1" workbookViewId="0">
      <selection activeCell="A5" sqref="A5"/>
    </sheetView>
  </sheetViews>
  <sheetFormatPr defaultColWidth="0" defaultRowHeight="15" customHeight="1" zeroHeight="1" x14ac:dyDescent="0.45"/>
  <cols>
    <col min="1" max="9" width="9.609375" style="7" customWidth="1"/>
    <col min="10" max="10" width="8.609375" style="7" customWidth="1"/>
    <col min="11" max="16384" width="8.88671875" style="7" hidden="1"/>
  </cols>
  <sheetData>
    <row r="1" spans="1:10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</row>
    <row r="2" spans="1:10" x14ac:dyDescent="0.45">
      <c r="A2" s="1" t="s">
        <v>25</v>
      </c>
      <c r="B2" s="1"/>
      <c r="C2" s="1"/>
      <c r="D2" s="1"/>
      <c r="E2" s="1"/>
      <c r="F2" s="1"/>
      <c r="G2" s="1"/>
      <c r="H2" s="1"/>
      <c r="I2" s="1"/>
      <c r="J2" s="2"/>
    </row>
    <row r="3" spans="1:10" x14ac:dyDescent="0.45">
      <c r="A3" s="1" t="s">
        <v>16</v>
      </c>
      <c r="B3" s="1"/>
      <c r="C3" s="1"/>
      <c r="D3" s="1"/>
      <c r="E3" s="1"/>
      <c r="F3" s="1"/>
      <c r="G3" s="1"/>
      <c r="H3" s="1"/>
      <c r="I3" s="1"/>
      <c r="J3" s="2"/>
    </row>
    <row r="4" spans="1:10" x14ac:dyDescent="0.45">
      <c r="A4" s="1" t="s">
        <v>1</v>
      </c>
      <c r="B4" s="1"/>
      <c r="C4" s="1"/>
      <c r="D4" s="1"/>
      <c r="E4" s="1"/>
      <c r="F4" s="1"/>
      <c r="G4" s="1"/>
      <c r="H4" s="1"/>
      <c r="I4" s="1"/>
      <c r="J4" s="2"/>
    </row>
    <row r="5" spans="1:10" x14ac:dyDescent="0.45"/>
    <row r="6" spans="1:10" x14ac:dyDescent="0.45">
      <c r="A6" s="3" t="s">
        <v>2</v>
      </c>
      <c r="B6" s="1"/>
      <c r="C6" s="1"/>
      <c r="D6" s="1"/>
      <c r="E6" s="1"/>
      <c r="F6" s="1"/>
      <c r="G6" s="1"/>
      <c r="H6" s="1"/>
      <c r="I6" s="1"/>
      <c r="J6" s="1"/>
    </row>
    <row r="7" spans="1:10" x14ac:dyDescent="0.45"/>
    <row r="8" spans="1:10" ht="15.4" thickBot="1" x14ac:dyDescent="0.5">
      <c r="A8" s="6" t="s">
        <v>18</v>
      </c>
      <c r="B8" s="6"/>
    </row>
    <row r="9" spans="1:10" x14ac:dyDescent="0.45">
      <c r="A9" s="7" t="s">
        <v>4</v>
      </c>
      <c r="B9" s="7" t="s">
        <v>5</v>
      </c>
      <c r="C9" s="8" t="s">
        <v>6</v>
      </c>
      <c r="D9" s="9" t="s">
        <v>7</v>
      </c>
      <c r="E9" s="9" t="s">
        <v>8</v>
      </c>
      <c r="F9" s="9" t="s">
        <v>9</v>
      </c>
      <c r="G9" s="9" t="s">
        <v>10</v>
      </c>
      <c r="H9" s="10" t="s">
        <v>11</v>
      </c>
    </row>
    <row r="10" spans="1:10" x14ac:dyDescent="0.45">
      <c r="A10" s="12" t="s">
        <v>19</v>
      </c>
      <c r="B10" s="11" t="s">
        <v>12</v>
      </c>
      <c r="C10" s="19">
        <v>3568488</v>
      </c>
      <c r="D10" s="20">
        <v>4223128</v>
      </c>
      <c r="E10" s="21">
        <v>3766597</v>
      </c>
      <c r="F10" s="21">
        <v>2398496</v>
      </c>
      <c r="G10" s="20">
        <v>2727162</v>
      </c>
      <c r="H10" s="22">
        <v>3722615</v>
      </c>
    </row>
    <row r="11" spans="1:10" ht="24" x14ac:dyDescent="0.45">
      <c r="A11" s="5" t="s">
        <v>20</v>
      </c>
      <c r="B11" s="11" t="s">
        <v>12</v>
      </c>
      <c r="C11" s="19"/>
      <c r="D11" s="20"/>
      <c r="E11" s="21"/>
      <c r="F11" s="21">
        <v>9906755</v>
      </c>
      <c r="G11" s="20">
        <v>12212060</v>
      </c>
      <c r="H11" s="22">
        <v>11187839</v>
      </c>
    </row>
    <row r="12" spans="1:10" x14ac:dyDescent="0.45">
      <c r="A12" s="5" t="s">
        <v>23</v>
      </c>
      <c r="B12" s="11" t="s">
        <v>12</v>
      </c>
      <c r="C12" s="19">
        <v>4953682</v>
      </c>
      <c r="D12" s="20">
        <v>5154913</v>
      </c>
      <c r="E12" s="21">
        <v>5344973</v>
      </c>
      <c r="F12" s="21"/>
      <c r="G12" s="20"/>
      <c r="H12" s="22"/>
    </row>
    <row r="13" spans="1:10" ht="24" x14ac:dyDescent="0.45">
      <c r="A13" s="5" t="s">
        <v>22</v>
      </c>
      <c r="B13" s="11" t="s">
        <v>12</v>
      </c>
      <c r="C13" s="19">
        <v>4290449</v>
      </c>
      <c r="D13" s="20">
        <v>4186277</v>
      </c>
      <c r="E13" s="21">
        <v>4254260</v>
      </c>
      <c r="F13" s="21"/>
      <c r="G13" s="20"/>
      <c r="H13" s="22"/>
    </row>
    <row r="14" spans="1:10" ht="24.4" thickBot="1" x14ac:dyDescent="0.5">
      <c r="A14" s="34" t="s">
        <v>21</v>
      </c>
      <c r="B14" s="13" t="s">
        <v>12</v>
      </c>
      <c r="C14" s="23">
        <v>9911596</v>
      </c>
      <c r="D14" s="25">
        <v>10006374</v>
      </c>
      <c r="E14" s="24">
        <v>10550945</v>
      </c>
      <c r="F14" s="24">
        <v>11434219</v>
      </c>
      <c r="G14" s="25">
        <v>13447575</v>
      </c>
      <c r="H14" s="26">
        <v>15308519</v>
      </c>
    </row>
    <row r="15" spans="1:10" x14ac:dyDescent="0.45">
      <c r="C15" s="7" t="s">
        <v>13</v>
      </c>
    </row>
    <row r="16" spans="1:10" x14ac:dyDescent="0.45"/>
    <row r="17" spans="1:10" x14ac:dyDescent="0.45">
      <c r="A17" s="4" t="s">
        <v>26</v>
      </c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45">
      <c r="C18" s="6"/>
      <c r="D18" s="6"/>
      <c r="E18" s="6"/>
      <c r="F18" s="6"/>
      <c r="G18" s="6"/>
      <c r="H18" s="6"/>
    </row>
    <row r="19" spans="1:10" x14ac:dyDescent="0.45">
      <c r="A19" s="6"/>
      <c r="B19" s="6"/>
      <c r="C19" s="14" t="str">
        <f t="shared" ref="C19:H19" si="0">C9</f>
        <v>FY16</v>
      </c>
      <c r="D19" s="14" t="str">
        <f t="shared" si="0"/>
        <v>FY17</v>
      </c>
      <c r="E19" s="14" t="str">
        <f t="shared" si="0"/>
        <v>FY18</v>
      </c>
      <c r="F19" s="14" t="str">
        <f t="shared" si="0"/>
        <v>FY19</v>
      </c>
      <c r="G19" s="14" t="str">
        <f t="shared" si="0"/>
        <v>FY20</v>
      </c>
      <c r="H19" s="14" t="str">
        <f t="shared" si="0"/>
        <v>FY21</v>
      </c>
    </row>
    <row r="20" spans="1:10" x14ac:dyDescent="0.45">
      <c r="A20" s="15" t="str">
        <f>A10</f>
        <v>営業CF</v>
      </c>
      <c r="B20" s="15" t="s">
        <v>14</v>
      </c>
      <c r="C20" s="16">
        <f>C10/100</f>
        <v>35684.879999999997</v>
      </c>
      <c r="D20" s="16">
        <f>D10/100</f>
        <v>42231.28</v>
      </c>
      <c r="E20" s="16">
        <f>E10/100</f>
        <v>37665.97</v>
      </c>
      <c r="F20" s="16">
        <f>F10/100</f>
        <v>23984.959999999999</v>
      </c>
      <c r="G20" s="16">
        <f>G10/100</f>
        <v>27271.62</v>
      </c>
      <c r="H20" s="16">
        <f>H10/100</f>
        <v>37226.15</v>
      </c>
    </row>
    <row r="21" spans="1:10" x14ac:dyDescent="0.45">
      <c r="A21" s="15" t="s">
        <v>3</v>
      </c>
      <c r="B21" s="15" t="s">
        <v>14</v>
      </c>
      <c r="C21" s="16">
        <f>SUM(C11:C14)/100</f>
        <v>191557.27</v>
      </c>
      <c r="D21" s="16">
        <f t="shared" ref="D21:H21" si="1">SUM(D11:D14)/100</f>
        <v>193475.64</v>
      </c>
      <c r="E21" s="16">
        <f t="shared" si="1"/>
        <v>201501.78</v>
      </c>
      <c r="F21" s="16">
        <f t="shared" si="1"/>
        <v>213409.74</v>
      </c>
      <c r="G21" s="16">
        <f t="shared" si="1"/>
        <v>256596.35</v>
      </c>
      <c r="H21" s="16">
        <f t="shared" si="1"/>
        <v>264963.58</v>
      </c>
    </row>
    <row r="22" spans="1:10" ht="24" x14ac:dyDescent="0.45">
      <c r="A22" s="27" t="s">
        <v>24</v>
      </c>
      <c r="B22" s="28" t="s">
        <v>15</v>
      </c>
      <c r="C22" s="32"/>
      <c r="D22" s="37">
        <f>D20/(SUM(C21:D21)/2)*100</f>
        <v>21.936452133403346</v>
      </c>
      <c r="E22" s="37">
        <f t="shared" ref="E22:H22" si="2">E20/(SUM(D21:E21)/2)*100</f>
        <v>19.072467484343786</v>
      </c>
      <c r="F22" s="37">
        <f t="shared" si="2"/>
        <v>11.561481831114257</v>
      </c>
      <c r="G22" s="37">
        <f t="shared" si="2"/>
        <v>11.604794312346039</v>
      </c>
      <c r="H22" s="37">
        <f>H20/(SUM(G21:H21)/2)*100</f>
        <v>14.274927140204193</v>
      </c>
    </row>
    <row r="23" spans="1:10" x14ac:dyDescent="0.45">
      <c r="A23" s="31" t="str">
        <f>A20</f>
        <v>営業CF</v>
      </c>
      <c r="B23" s="29" t="s">
        <v>17</v>
      </c>
      <c r="C23" s="35">
        <f>C20/$C20*100</f>
        <v>100</v>
      </c>
      <c r="D23" s="35">
        <f t="shared" ref="D23:H24" si="3">D20/$C20*100</f>
        <v>118.34502455942125</v>
      </c>
      <c r="E23" s="35">
        <f t="shared" si="3"/>
        <v>105.55162298430037</v>
      </c>
      <c r="F23" s="35">
        <f t="shared" si="3"/>
        <v>67.213228683969234</v>
      </c>
      <c r="G23" s="35">
        <f t="shared" si="3"/>
        <v>76.4234600200421</v>
      </c>
      <c r="H23" s="35">
        <f t="shared" si="3"/>
        <v>104.319112184208</v>
      </c>
    </row>
    <row r="24" spans="1:10" x14ac:dyDescent="0.45">
      <c r="A24" s="33" t="str">
        <f>A21</f>
        <v>有利子負債</v>
      </c>
      <c r="B24" s="17" t="s">
        <v>17</v>
      </c>
      <c r="C24" s="18">
        <f>C21/$C21*100</f>
        <v>100</v>
      </c>
      <c r="D24" s="18">
        <f t="shared" si="3"/>
        <v>101.0014602943548</v>
      </c>
      <c r="E24" s="18">
        <f t="shared" si="3"/>
        <v>105.19140307230313</v>
      </c>
      <c r="F24" s="18">
        <f t="shared" si="3"/>
        <v>111.40779987102552</v>
      </c>
      <c r="G24" s="18">
        <f t="shared" si="3"/>
        <v>133.95281212767335</v>
      </c>
      <c r="H24" s="18">
        <f t="shared" si="3"/>
        <v>138.32081653700746</v>
      </c>
    </row>
    <row r="25" spans="1:10" x14ac:dyDescent="0.45">
      <c r="A25" s="30"/>
      <c r="B25" s="36"/>
      <c r="C25" s="36"/>
      <c r="D25" s="36"/>
      <c r="E25" s="36"/>
      <c r="F25" s="36"/>
      <c r="G25" s="36"/>
      <c r="H25" s="36"/>
    </row>
    <row r="26" spans="1:10" x14ac:dyDescent="0.45">
      <c r="A26" s="4" t="s">
        <v>27</v>
      </c>
      <c r="B26" s="2"/>
      <c r="C26" s="2"/>
      <c r="D26" s="2"/>
      <c r="E26" s="2"/>
      <c r="F26" s="2"/>
      <c r="G26" s="2"/>
      <c r="H26" s="2"/>
      <c r="I26" s="2"/>
      <c r="J26" s="2"/>
    </row>
    <row r="27" spans="1:10" x14ac:dyDescent="0.45"/>
    <row r="28" spans="1:10" x14ac:dyDescent="0.45"/>
    <row r="29" spans="1:10" x14ac:dyDescent="0.45"/>
    <row r="30" spans="1:10" x14ac:dyDescent="0.45"/>
    <row r="31" spans="1:10" x14ac:dyDescent="0.45"/>
    <row r="32" spans="1:10" x14ac:dyDescent="0.45"/>
    <row r="33" x14ac:dyDescent="0.45"/>
    <row r="34" x14ac:dyDescent="0.45"/>
    <row r="35" x14ac:dyDescent="0.45"/>
    <row r="36" x14ac:dyDescent="0.45"/>
    <row r="37" x14ac:dyDescent="0.45"/>
    <row r="38" x14ac:dyDescent="0.45"/>
    <row r="39" x14ac:dyDescent="0.45"/>
    <row r="40" x14ac:dyDescent="0.45"/>
    <row r="41" x14ac:dyDescent="0.45"/>
    <row r="42" x14ac:dyDescent="0.45"/>
    <row r="43" x14ac:dyDescent="0.45"/>
    <row r="44" x14ac:dyDescent="0.45"/>
    <row r="45" x14ac:dyDescent="0.45"/>
    <row r="46" x14ac:dyDescent="0.45"/>
  </sheetData>
  <phoneticPr fontId="2"/>
  <pageMargins left="0.7" right="0.7" top="0.75" bottom="0.75" header="0.3" footer="0.3"/>
  <pageSetup paperSize="9" orientation="portrait" r:id="rId1"/>
  <ignoredErrors>
    <ignoredError sqref="C21:H21" formulaRange="1"/>
  </ignoredErrors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1D7C9135-8F8B-40C8-BADD-EE5DF621ED9F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営業CF対有利子負債比率!C12:H12</xm:f>
              <xm:sqref>I12</xm:sqref>
            </x14:sparkline>
            <x14:sparkline>
              <xm:f>営業CF対有利子負債比率!C13:H13</xm:f>
              <xm:sqref>I13</xm:sqref>
            </x14:sparkline>
          </x14:sparklines>
        </x14:sparklineGroup>
        <x14:sparklineGroup displayEmptyCellsAs="gap" high="1" low="1" xr2:uid="{963C826C-F9DF-4131-85D7-48A7DCBA0D92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営業CF対有利子負債比率!C11:H11</xm:f>
              <xm:sqref>I11</xm:sqref>
            </x14:sparkline>
          </x14:sparklines>
        </x14:sparklineGroup>
        <x14:sparklineGroup displayEmptyCellsAs="gap" high="1" low="1" xr2:uid="{33A022D0-5A8E-49A6-B89F-230EF8444A60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営業CF対有利子負債比率!C10:H10</xm:f>
              <xm:sqref>I10</xm:sqref>
            </x14:sparkline>
          </x14:sparklines>
        </x14:sparklineGroup>
        <x14:sparklineGroup displayEmptyCellsAs="gap" high="1" low="1" xr2:uid="{B06103CD-6809-4EA5-9095-632B7BAC5802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営業CF対有利子負債比率!C14:H14</xm:f>
              <xm:sqref>I14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営業CF対有利子負債比率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2022-12-17T10:01:36Z</dcterms:created>
  <dcterms:modified xsi:type="dcterms:W3CDTF">2023-04-18T03:27:30Z</dcterms:modified>
</cp:coreProperties>
</file>