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1" documentId="8_{E4E887E5-03C8-4D2F-9095-FF0FEACDCA8D}" xr6:coauthVersionLast="47" xr6:coauthVersionMax="47" xr10:uidLastSave="{AA4F4556-A97D-4E8F-BCF1-D95A731AC84B}"/>
  <bookViews>
    <workbookView xWindow="-98" yWindow="-98" windowWidth="20715" windowHeight="13155" tabRatio="681" xr2:uid="{F0365B5C-8FC7-4E81-8465-7077C0B2E864}"/>
  </bookViews>
  <sheets>
    <sheet name="売上高事業利益率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9" l="1"/>
  <c r="E25" i="39"/>
  <c r="F25" i="39"/>
  <c r="G25" i="39"/>
  <c r="H25" i="39"/>
  <c r="C25" i="39"/>
  <c r="D24" i="39"/>
  <c r="E24" i="39"/>
  <c r="F24" i="39"/>
  <c r="G24" i="39"/>
  <c r="H24" i="39"/>
  <c r="C24" i="39"/>
  <c r="D23" i="39"/>
  <c r="E23" i="39"/>
  <c r="F23" i="39"/>
  <c r="G23" i="39"/>
  <c r="H23" i="39"/>
  <c r="C23" i="39"/>
  <c r="D20" i="39"/>
  <c r="E20" i="39"/>
  <c r="F20" i="39"/>
  <c r="G20" i="39"/>
  <c r="H20" i="39"/>
  <c r="D21" i="39"/>
  <c r="E21" i="39"/>
  <c r="F21" i="39"/>
  <c r="G21" i="39"/>
  <c r="H21" i="39"/>
  <c r="D22" i="39"/>
  <c r="E22" i="39"/>
  <c r="F22" i="39"/>
  <c r="G22" i="39"/>
  <c r="H22" i="39"/>
  <c r="C21" i="39"/>
  <c r="C22" i="39"/>
  <c r="C20" i="39"/>
  <c r="D19" i="39"/>
  <c r="E19" i="39"/>
  <c r="F19" i="39"/>
  <c r="G19" i="39"/>
  <c r="H19" i="39"/>
  <c r="C19" i="39"/>
  <c r="H18" i="39" l="1"/>
  <c r="G18" i="39"/>
  <c r="F18" i="39"/>
  <c r="E18" i="39"/>
  <c r="D18" i="39"/>
  <c r="C18" i="39"/>
</calcChain>
</file>

<file path=xl/sharedStrings.xml><?xml version="1.0" encoding="utf-8"?>
<sst xmlns="http://schemas.openxmlformats.org/spreadsheetml/2006/main" count="39" uniqueCount="29">
  <si>
    <t>経営分析</t>
    <rPh sb="0" eb="4">
      <t>ケイエイブンセキ</t>
    </rPh>
    <phoneticPr fontId="5"/>
  </si>
  <si>
    <t>百万円</t>
    <rPh sb="0" eb="3">
      <t>ヒャクマンエン</t>
    </rPh>
    <phoneticPr fontId="5"/>
  </si>
  <si>
    <t>入力</t>
    <rPh sb="0" eb="2">
      <t>ニュウリョク</t>
    </rPh>
    <phoneticPr fontId="5"/>
  </si>
  <si>
    <t>期間</t>
    <rPh sb="0" eb="2">
      <t>キカン</t>
    </rPh>
    <phoneticPr fontId="6"/>
  </si>
  <si>
    <t>年</t>
    <rPh sb="0" eb="1">
      <t>ネン</t>
    </rPh>
    <phoneticPr fontId="6"/>
  </si>
  <si>
    <t>FY16</t>
    <phoneticPr fontId="6"/>
  </si>
  <si>
    <t>FY17</t>
    <phoneticPr fontId="6"/>
  </si>
  <si>
    <t>FY18</t>
    <phoneticPr fontId="6"/>
  </si>
  <si>
    <t>FY19</t>
    <phoneticPr fontId="6"/>
  </si>
  <si>
    <t>FY20</t>
    <phoneticPr fontId="6"/>
  </si>
  <si>
    <t>FY21</t>
    <phoneticPr fontId="6"/>
  </si>
  <si>
    <t>百万円</t>
    <rPh sb="0" eb="3">
      <t>ヒャクマンエン</t>
    </rPh>
    <phoneticPr fontId="6"/>
  </si>
  <si>
    <t>※FY16=2016年度＝2017年3月期</t>
    <rPh sb="17" eb="18">
      <t>ネン</t>
    </rPh>
    <rPh sb="19" eb="21">
      <t>ガツキ</t>
    </rPh>
    <phoneticPr fontId="6"/>
  </si>
  <si>
    <t>億円</t>
    <rPh sb="0" eb="2">
      <t>オクエン</t>
    </rPh>
    <phoneticPr fontId="6"/>
  </si>
  <si>
    <t>％</t>
    <phoneticPr fontId="6"/>
  </si>
  <si>
    <t>営業収益</t>
    <rPh sb="0" eb="2">
      <t>エイギョウ</t>
    </rPh>
    <rPh sb="2" eb="4">
      <t>シュウエキ</t>
    </rPh>
    <phoneticPr fontId="6"/>
  </si>
  <si>
    <t>営業利益</t>
    <rPh sb="0" eb="4">
      <t>エイギョウリエキ</t>
    </rPh>
    <phoneticPr fontId="6"/>
  </si>
  <si>
    <t>サンプル_トヨタ自動車</t>
    <rPh sb="8" eb="11">
      <t>ジドウシャ</t>
    </rPh>
    <phoneticPr fontId="5"/>
  </si>
  <si>
    <t>売上高</t>
    <rPh sb="0" eb="3">
      <t>ウリアゲダカ</t>
    </rPh>
    <phoneticPr fontId="3"/>
  </si>
  <si>
    <t>営業利益</t>
    <rPh sb="0" eb="4">
      <t>エイギョウリエキ</t>
    </rPh>
    <phoneticPr fontId="3"/>
  </si>
  <si>
    <t>売上高営業利益率</t>
    <rPh sb="0" eb="8">
      <t>ウリアゲダカエイギョウリエキリツ</t>
    </rPh>
    <phoneticPr fontId="3"/>
  </si>
  <si>
    <t>●財務データ</t>
    <rPh sb="1" eb="3">
      <t>ザイム</t>
    </rPh>
    <phoneticPr fontId="6"/>
  </si>
  <si>
    <t>売上高事業利益率</t>
    <rPh sb="0" eb="8">
      <t>ウリアゲダカジギョウリエキリツ</t>
    </rPh>
    <phoneticPr fontId="6"/>
  </si>
  <si>
    <t>持分法損益</t>
    <rPh sb="0" eb="2">
      <t>モチブン</t>
    </rPh>
    <rPh sb="2" eb="3">
      <t>ホウ</t>
    </rPh>
    <rPh sb="3" eb="5">
      <t>ソンエキ</t>
    </rPh>
    <phoneticPr fontId="2"/>
  </si>
  <si>
    <t>金融収益</t>
    <rPh sb="0" eb="2">
      <t>キンユウ</t>
    </rPh>
    <rPh sb="2" eb="4">
      <t>シュウエキ</t>
    </rPh>
    <phoneticPr fontId="2"/>
  </si>
  <si>
    <t>売上高事業利益率の計算</t>
    <rPh sb="9" eb="11">
      <t>ケイサン</t>
    </rPh>
    <phoneticPr fontId="6"/>
  </si>
  <si>
    <t>売上高事業利益率の推移</t>
    <rPh sb="9" eb="11">
      <t>スイイ</t>
    </rPh>
    <phoneticPr fontId="6"/>
  </si>
  <si>
    <t>売上高事業利益率</t>
    <rPh sb="0" eb="3">
      <t>ウリアゲダカ</t>
    </rPh>
    <rPh sb="3" eb="8">
      <t>ジギョウリエキリツ</t>
    </rPh>
    <phoneticPr fontId="3"/>
  </si>
  <si>
    <t>事業利益</t>
    <rPh sb="0" eb="2">
      <t>ジギョウ</t>
    </rPh>
    <rPh sb="2" eb="4">
      <t>リエキ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</si>
</sst>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2" borderId="0" xfId="0" applyFont="1" applyFill="1" applyAlignment="1"/>
    <xf numFmtId="0" fontId="4" fillId="2" borderId="0" xfId="0" applyFont="1" applyFill="1">
      <alignment vertical="center"/>
    </xf>
    <xf numFmtId="0" fontId="7" fillId="2" borderId="0" xfId="0" applyFont="1" applyFill="1" applyAlignment="1"/>
    <xf numFmtId="0" fontId="7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9" fillId="3" borderId="4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4" fillId="4" borderId="1" xfId="0" applyFont="1" applyFill="1" applyBorder="1">
      <alignment vertical="center"/>
    </xf>
    <xf numFmtId="0" fontId="4" fillId="5" borderId="14" xfId="0" applyFont="1" applyFill="1" applyBorder="1">
      <alignment vertical="center"/>
    </xf>
    <xf numFmtId="38" fontId="10" fillId="0" borderId="14" xfId="1" applyFont="1" applyBorder="1">
      <alignment vertical="center"/>
    </xf>
    <xf numFmtId="0" fontId="4" fillId="5" borderId="13" xfId="0" applyFont="1" applyFill="1" applyBorder="1">
      <alignment vertical="center"/>
    </xf>
    <xf numFmtId="176" fontId="10" fillId="0" borderId="13" xfId="1" applyNumberFormat="1" applyFont="1" applyBorder="1">
      <alignment vertical="center"/>
    </xf>
    <xf numFmtId="38" fontId="9" fillId="3" borderId="7" xfId="1" applyFont="1" applyFill="1" applyBorder="1">
      <alignment vertical="center"/>
    </xf>
    <xf numFmtId="38" fontId="9" fillId="3" borderId="8" xfId="1" applyFont="1" applyFill="1" applyBorder="1">
      <alignment vertical="center"/>
    </xf>
    <xf numFmtId="38" fontId="9" fillId="3" borderId="8" xfId="1" applyFont="1" applyFill="1" applyBorder="1" applyAlignment="1">
      <alignment vertical="center" wrapText="1"/>
    </xf>
    <xf numFmtId="38" fontId="9" fillId="3" borderId="2" xfId="1" applyFont="1" applyFill="1" applyBorder="1">
      <alignment vertical="center"/>
    </xf>
    <xf numFmtId="38" fontId="9" fillId="3" borderId="9" xfId="1" applyFont="1" applyFill="1" applyBorder="1">
      <alignment vertical="center"/>
    </xf>
    <xf numFmtId="38" fontId="9" fillId="3" borderId="10" xfId="1" applyFont="1" applyFill="1" applyBorder="1">
      <alignment vertical="center"/>
    </xf>
    <xf numFmtId="38" fontId="9" fillId="3" borderId="10" xfId="1" applyFont="1" applyFill="1" applyBorder="1" applyAlignment="1">
      <alignment vertical="center" wrapText="1"/>
    </xf>
    <xf numFmtId="38" fontId="9" fillId="3" borderId="11" xfId="1" applyFont="1" applyFill="1" applyBorder="1">
      <alignment vertical="center"/>
    </xf>
    <xf numFmtId="38" fontId="11" fillId="3" borderId="7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11" fillId="3" borderId="8" xfId="1" applyFont="1" applyFill="1" applyBorder="1" applyAlignment="1">
      <alignment vertical="center" wrapText="1"/>
    </xf>
    <xf numFmtId="38" fontId="11" fillId="3" borderId="2" xfId="1" applyFont="1" applyFill="1" applyBorder="1">
      <alignment vertical="center"/>
    </xf>
    <xf numFmtId="0" fontId="8" fillId="5" borderId="1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4" fillId="5" borderId="3" xfId="0" applyFont="1" applyFill="1" applyBorder="1">
      <alignment vertical="center"/>
    </xf>
    <xf numFmtId="38" fontId="10" fillId="0" borderId="3" xfId="1" applyFont="1" applyBorder="1">
      <alignment vertical="center"/>
    </xf>
    <xf numFmtId="0" fontId="8" fillId="0" borderId="0" xfId="0" applyFont="1">
      <alignment vertical="center"/>
    </xf>
    <xf numFmtId="0" fontId="4" fillId="5" borderId="3" xfId="0" applyFont="1" applyFill="1" applyBorder="1" applyAlignment="1">
      <alignment vertical="center" wrapText="1"/>
    </xf>
    <xf numFmtId="176" fontId="10" fillId="0" borderId="3" xfId="1" applyNumberFormat="1" applyFont="1" applyBorder="1">
      <alignment vertical="center"/>
    </xf>
    <xf numFmtId="40" fontId="10" fillId="0" borderId="0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売上高事業利益率の推移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86345029239766"/>
          <c:y val="0.1109838888888889"/>
          <c:w val="0.8787125730994152"/>
          <c:h val="0.68144305555555573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売上高事業利益率!$A$20:$B$20</c:f>
              <c:strCache>
                <c:ptCount val="2"/>
                <c:pt idx="0">
                  <c:v>営業利益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売上高事業利益率!$C$18:$H$18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売上高事業利益率!$C$20:$H$20</c:f>
              <c:numCache>
                <c:formatCode>#,##0_);[Red]\(#,##0\)</c:formatCode>
                <c:ptCount val="6"/>
                <c:pt idx="0">
                  <c:v>19943.72</c:v>
                </c:pt>
                <c:pt idx="1">
                  <c:v>23998.62</c:v>
                </c:pt>
                <c:pt idx="2">
                  <c:v>24675.45</c:v>
                </c:pt>
                <c:pt idx="3">
                  <c:v>23992.32</c:v>
                </c:pt>
                <c:pt idx="4">
                  <c:v>21977.48</c:v>
                </c:pt>
                <c:pt idx="5">
                  <c:v>29956.97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4-4760-A0A0-3A3C7EBD30C0}"/>
            </c:ext>
          </c:extLst>
        </c:ser>
        <c:ser>
          <c:idx val="4"/>
          <c:order val="2"/>
          <c:tx>
            <c:strRef>
              <c:f>売上高事業利益率!$A$21:$B$21</c:f>
              <c:strCache>
                <c:ptCount val="2"/>
                <c:pt idx="0">
                  <c:v>持分法損益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売上高事業利益率!$C$18:$H$18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売上高事業利益率!$C$21:$H$21</c:f>
              <c:numCache>
                <c:formatCode>#,##0_);[Red]\(#,##0\)</c:formatCode>
                <c:ptCount val="6"/>
                <c:pt idx="0">
                  <c:v>3620.6</c:v>
                </c:pt>
                <c:pt idx="1">
                  <c:v>4700.83</c:v>
                </c:pt>
                <c:pt idx="2">
                  <c:v>3600.66</c:v>
                </c:pt>
                <c:pt idx="3">
                  <c:v>3102.47</c:v>
                </c:pt>
                <c:pt idx="4">
                  <c:v>3510.29</c:v>
                </c:pt>
                <c:pt idx="5">
                  <c:v>5603.46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4-4760-A0A0-3A3C7EBD30C0}"/>
            </c:ext>
          </c:extLst>
        </c:ser>
        <c:ser>
          <c:idx val="2"/>
          <c:order val="3"/>
          <c:tx>
            <c:strRef>
              <c:f>売上高事業利益率!$A$22:$B$22</c:f>
              <c:strCache>
                <c:ptCount val="2"/>
                <c:pt idx="0">
                  <c:v>金融収益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売上高事業利益率!$C$18:$H$18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売上高事業利益率!$C$22:$H$22</c:f>
              <c:numCache>
                <c:formatCode>#,##0_);[Red]\(#,##0\)</c:formatCode>
                <c:ptCount val="6"/>
                <c:pt idx="0">
                  <c:v>1589.83</c:v>
                </c:pt>
                <c:pt idx="1">
                  <c:v>1795.41</c:v>
                </c:pt>
                <c:pt idx="2">
                  <c:v>2254.9499999999998</c:v>
                </c:pt>
                <c:pt idx="3">
                  <c:v>3058.46</c:v>
                </c:pt>
                <c:pt idx="4">
                  <c:v>4352.29</c:v>
                </c:pt>
                <c:pt idx="5">
                  <c:v>3347.6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4-4760-A0A0-3A3C7EBD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6891871"/>
        <c:axId val="2033963391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売上高事業利益率!$A$19:$B$19</c15:sqref>
                        </c15:formulaRef>
                      </c:ext>
                    </c:extLst>
                    <c:strCache>
                      <c:ptCount val="2"/>
                      <c:pt idx="0">
                        <c:v>売上高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bg1">
                          <a:lumMod val="95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売上高事業利益率!$C$18:$H$18</c15:sqref>
                        </c15:formulaRef>
                      </c:ext>
                    </c:extLst>
                    <c:strCache>
                      <c:ptCount val="6"/>
                      <c:pt idx="0">
                        <c:v>FY16</c:v>
                      </c:pt>
                      <c:pt idx="1">
                        <c:v>FY17</c:v>
                      </c:pt>
                      <c:pt idx="2">
                        <c:v>FY18</c:v>
                      </c:pt>
                      <c:pt idx="3">
                        <c:v>FY19</c:v>
                      </c:pt>
                      <c:pt idx="4">
                        <c:v>FY20</c:v>
                      </c:pt>
                      <c:pt idx="5">
                        <c:v>FY21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売上高事業利益率!$C$19:$H$19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275971.93</c:v>
                      </c:pt>
                      <c:pt idx="1">
                        <c:v>293795.09999999998</c:v>
                      </c:pt>
                      <c:pt idx="2">
                        <c:v>302256.81</c:v>
                      </c:pt>
                      <c:pt idx="3">
                        <c:v>298665.46999999997</c:v>
                      </c:pt>
                      <c:pt idx="4">
                        <c:v>272145.94</c:v>
                      </c:pt>
                      <c:pt idx="5">
                        <c:v>313795.07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124-4760-A0A0-3A3C7EBD30C0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売上高事業利益率!$A$23:$B$23</c15:sqref>
                        </c15:formulaRef>
                      </c:ext>
                    </c:extLst>
                    <c:strCache>
                      <c:ptCount val="2"/>
                      <c:pt idx="0">
                        <c:v>事業利益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売上高事業利益率!$C$18:$H$18</c15:sqref>
                        </c15:formulaRef>
                      </c:ext>
                    </c:extLst>
                    <c:strCache>
                      <c:ptCount val="6"/>
                      <c:pt idx="0">
                        <c:v>FY16</c:v>
                      </c:pt>
                      <c:pt idx="1">
                        <c:v>FY17</c:v>
                      </c:pt>
                      <c:pt idx="2">
                        <c:v>FY18</c:v>
                      </c:pt>
                      <c:pt idx="3">
                        <c:v>FY19</c:v>
                      </c:pt>
                      <c:pt idx="4">
                        <c:v>FY20</c:v>
                      </c:pt>
                      <c:pt idx="5">
                        <c:v>FY21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売上高事業利益率!$C$23:$H$23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25154.15</c:v>
                      </c:pt>
                      <c:pt idx="1">
                        <c:v>30494.859999999997</c:v>
                      </c:pt>
                      <c:pt idx="2">
                        <c:v>30531.06</c:v>
                      </c:pt>
                      <c:pt idx="3">
                        <c:v>30153.25</c:v>
                      </c:pt>
                      <c:pt idx="4">
                        <c:v>29840.06</c:v>
                      </c:pt>
                      <c:pt idx="5">
                        <c:v>38908.03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124-4760-A0A0-3A3C7EBD30C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5"/>
          <c:tx>
            <c:strRef>
              <c:f>売上高事業利益率!$A$24:$B$24</c:f>
              <c:strCache>
                <c:ptCount val="2"/>
                <c:pt idx="0">
                  <c:v>売上高事業利益率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売上高事業利益率!$C$18:$H$18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売上高事業利益率!$C$24:$H$24</c:f>
              <c:numCache>
                <c:formatCode>#,##0.0;[Red]\-#,##0.0</c:formatCode>
                <c:ptCount val="6"/>
                <c:pt idx="0">
                  <c:v>9.1147494602077845</c:v>
                </c:pt>
                <c:pt idx="1">
                  <c:v>10.379635330881964</c:v>
                </c:pt>
                <c:pt idx="2">
                  <c:v>10.101032959356647</c:v>
                </c:pt>
                <c:pt idx="3">
                  <c:v>10.095994692657309</c:v>
                </c:pt>
                <c:pt idx="4">
                  <c:v>10.964727234218524</c:v>
                </c:pt>
                <c:pt idx="5">
                  <c:v>12.399184601593644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24-4760-A0A0-3A3C7EBD30C0}"/>
            </c:ext>
          </c:extLst>
        </c:ser>
        <c:ser>
          <c:idx val="3"/>
          <c:order val="6"/>
          <c:tx>
            <c:strRef>
              <c:f>売上高事業利益率!$A$25:$B$25</c:f>
              <c:strCache>
                <c:ptCount val="2"/>
                <c:pt idx="0">
                  <c:v>売上高営業利益率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cat>
            <c:strRef>
              <c:f>売上高事業利益率!$C$18:$H$18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売上高事業利益率!$C$25:$H$25</c:f>
              <c:numCache>
                <c:formatCode>#,##0.0;[Red]\-#,##0.0</c:formatCode>
                <c:ptCount val="6"/>
                <c:pt idx="0">
                  <c:v>7.2267204856667862</c:v>
                </c:pt>
                <c:pt idx="1">
                  <c:v>8.1684888549877108</c:v>
                </c:pt>
                <c:pt idx="2">
                  <c:v>8.1637366582410493</c:v>
                </c:pt>
                <c:pt idx="3">
                  <c:v>8.0331750436366161</c:v>
                </c:pt>
                <c:pt idx="4">
                  <c:v>8.0756229543604441</c:v>
                </c:pt>
                <c:pt idx="5">
                  <c:v>9.5466668740206782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24-4760-A0A0-3A3C7EBD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933855"/>
        <c:axId val="1562919935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</c:valAx>
      <c:valAx>
        <c:axId val="1562919935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315789473684208"/>
              <c:y val="2.97036111111111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62933855"/>
        <c:crosses val="max"/>
        <c:crossBetween val="between"/>
      </c:valAx>
      <c:catAx>
        <c:axId val="1562933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291993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017251461988305E-2"/>
          <c:y val="0.87072111111111106"/>
          <c:w val="0.89345614035087717"/>
          <c:h val="0.108112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130968</xdr:rowOff>
    </xdr:from>
    <xdr:to>
      <xdr:col>8</xdr:col>
      <xdr:colOff>353475</xdr:colOff>
      <xdr:row>46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A27DCD-6A6B-4B43-8BC7-D99314B80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CE72-97DB-4E4A-AEB5-51C109B71D67}">
  <dimension ref="A1:J55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6" customWidth="1"/>
    <col min="10" max="10" width="8.609375" style="6" customWidth="1"/>
    <col min="11" max="16384" width="8.88671875" style="6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22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17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21</v>
      </c>
      <c r="B8" s="5"/>
    </row>
    <row r="9" spans="1:10" x14ac:dyDescent="0.45">
      <c r="A9" s="6" t="s">
        <v>3</v>
      </c>
      <c r="B9" s="6" t="s">
        <v>4</v>
      </c>
      <c r="C9" s="7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9" t="s">
        <v>10</v>
      </c>
    </row>
    <row r="10" spans="1:10" x14ac:dyDescent="0.45">
      <c r="A10" s="11" t="s">
        <v>15</v>
      </c>
      <c r="B10" s="10" t="s">
        <v>11</v>
      </c>
      <c r="C10" s="27">
        <v>27597193</v>
      </c>
      <c r="D10" s="28">
        <v>29379510</v>
      </c>
      <c r="E10" s="29">
        <v>30225681</v>
      </c>
      <c r="F10" s="29">
        <v>29866547</v>
      </c>
      <c r="G10" s="28">
        <v>27214594</v>
      </c>
      <c r="H10" s="30">
        <v>31379507</v>
      </c>
    </row>
    <row r="11" spans="1:10" x14ac:dyDescent="0.45">
      <c r="A11" s="11" t="s">
        <v>16</v>
      </c>
      <c r="B11" s="10" t="s">
        <v>11</v>
      </c>
      <c r="C11" s="19">
        <v>1994372</v>
      </c>
      <c r="D11" s="20">
        <v>2399862</v>
      </c>
      <c r="E11" s="21">
        <v>2467545</v>
      </c>
      <c r="F11" s="21">
        <v>2399232</v>
      </c>
      <c r="G11" s="20">
        <v>2197748</v>
      </c>
      <c r="H11" s="22">
        <v>2995697</v>
      </c>
    </row>
    <row r="12" spans="1:10" x14ac:dyDescent="0.45">
      <c r="A12" s="11" t="s">
        <v>23</v>
      </c>
      <c r="B12" s="10" t="s">
        <v>11</v>
      </c>
      <c r="C12" s="19">
        <v>362060</v>
      </c>
      <c r="D12" s="20">
        <v>470083</v>
      </c>
      <c r="E12" s="21">
        <v>360066</v>
      </c>
      <c r="F12" s="21">
        <v>310247</v>
      </c>
      <c r="G12" s="20">
        <v>351029</v>
      </c>
      <c r="H12" s="22">
        <v>560346</v>
      </c>
    </row>
    <row r="13" spans="1:10" ht="15.4" thickBot="1" x14ac:dyDescent="0.5">
      <c r="A13" s="12" t="s">
        <v>24</v>
      </c>
      <c r="B13" s="13" t="s">
        <v>11</v>
      </c>
      <c r="C13" s="23">
        <v>158983</v>
      </c>
      <c r="D13" s="24">
        <v>179541</v>
      </c>
      <c r="E13" s="25">
        <v>225495</v>
      </c>
      <c r="F13" s="25">
        <v>305846</v>
      </c>
      <c r="G13" s="24">
        <v>435229</v>
      </c>
      <c r="H13" s="26">
        <v>334760</v>
      </c>
    </row>
    <row r="14" spans="1:10" x14ac:dyDescent="0.45">
      <c r="C14" s="6" t="s">
        <v>12</v>
      </c>
    </row>
    <row r="15" spans="1:10" x14ac:dyDescent="0.45"/>
    <row r="16" spans="1:10" x14ac:dyDescent="0.45">
      <c r="A16" s="4" t="s">
        <v>25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5">
      <c r="C17" s="5"/>
      <c r="D17" s="5"/>
      <c r="E17" s="5"/>
      <c r="F17" s="5"/>
      <c r="G17" s="5"/>
      <c r="H17" s="5"/>
    </row>
    <row r="18" spans="1:10" x14ac:dyDescent="0.45">
      <c r="A18" s="5"/>
      <c r="B18" s="5"/>
      <c r="C18" s="14" t="str">
        <f>C9</f>
        <v>FY16</v>
      </c>
      <c r="D18" s="14" t="str">
        <f>D9</f>
        <v>FY17</v>
      </c>
      <c r="E18" s="14" t="str">
        <f>E9</f>
        <v>FY18</v>
      </c>
      <c r="F18" s="14" t="str">
        <f>F9</f>
        <v>FY19</v>
      </c>
      <c r="G18" s="14" t="str">
        <f>G9</f>
        <v>FY20</v>
      </c>
      <c r="H18" s="14" t="str">
        <f>H9</f>
        <v>FY21</v>
      </c>
    </row>
    <row r="19" spans="1:10" x14ac:dyDescent="0.45">
      <c r="A19" s="15" t="s">
        <v>18</v>
      </c>
      <c r="B19" s="15" t="s">
        <v>13</v>
      </c>
      <c r="C19" s="16">
        <f>C10/100</f>
        <v>275971.93</v>
      </c>
      <c r="D19" s="16">
        <f t="shared" ref="D19:H19" si="0">D10/100</f>
        <v>293795.09999999998</v>
      </c>
      <c r="E19" s="16">
        <f t="shared" si="0"/>
        <v>302256.81</v>
      </c>
      <c r="F19" s="16">
        <f t="shared" si="0"/>
        <v>298665.46999999997</v>
      </c>
      <c r="G19" s="16">
        <f t="shared" si="0"/>
        <v>272145.94</v>
      </c>
      <c r="H19" s="16">
        <f t="shared" si="0"/>
        <v>313795.07</v>
      </c>
    </row>
    <row r="20" spans="1:10" x14ac:dyDescent="0.45">
      <c r="A20" s="15" t="s">
        <v>19</v>
      </c>
      <c r="B20" s="15" t="s">
        <v>13</v>
      </c>
      <c r="C20" s="16">
        <f>C11/100</f>
        <v>19943.72</v>
      </c>
      <c r="D20" s="16">
        <f t="shared" ref="D20:H20" si="1">D11/100</f>
        <v>23998.62</v>
      </c>
      <c r="E20" s="16">
        <f t="shared" si="1"/>
        <v>24675.45</v>
      </c>
      <c r="F20" s="16">
        <f t="shared" si="1"/>
        <v>23992.32</v>
      </c>
      <c r="G20" s="16">
        <f t="shared" si="1"/>
        <v>21977.48</v>
      </c>
      <c r="H20" s="16">
        <f t="shared" si="1"/>
        <v>29956.97</v>
      </c>
    </row>
    <row r="21" spans="1:10" x14ac:dyDescent="0.45">
      <c r="A21" s="15" t="s">
        <v>23</v>
      </c>
      <c r="B21" s="15" t="s">
        <v>13</v>
      </c>
      <c r="C21" s="16">
        <f t="shared" ref="C21:H22" si="2">C12/100</f>
        <v>3620.6</v>
      </c>
      <c r="D21" s="16">
        <f t="shared" si="2"/>
        <v>4700.83</v>
      </c>
      <c r="E21" s="16">
        <f t="shared" si="2"/>
        <v>3600.66</v>
      </c>
      <c r="F21" s="16">
        <f t="shared" si="2"/>
        <v>3102.47</v>
      </c>
      <c r="G21" s="16">
        <f t="shared" si="2"/>
        <v>3510.29</v>
      </c>
      <c r="H21" s="16">
        <f t="shared" si="2"/>
        <v>5603.46</v>
      </c>
    </row>
    <row r="22" spans="1:10" x14ac:dyDescent="0.45">
      <c r="A22" s="36" t="s">
        <v>24</v>
      </c>
      <c r="B22" s="33" t="s">
        <v>13</v>
      </c>
      <c r="C22" s="16">
        <f t="shared" si="2"/>
        <v>1589.83</v>
      </c>
      <c r="D22" s="16">
        <f t="shared" si="2"/>
        <v>1795.41</v>
      </c>
      <c r="E22" s="16">
        <f t="shared" si="2"/>
        <v>2254.9499999999998</v>
      </c>
      <c r="F22" s="16">
        <f t="shared" si="2"/>
        <v>3058.46</v>
      </c>
      <c r="G22" s="16">
        <f t="shared" si="2"/>
        <v>4352.29</v>
      </c>
      <c r="H22" s="16">
        <f t="shared" si="2"/>
        <v>3347.6</v>
      </c>
    </row>
    <row r="23" spans="1:10" x14ac:dyDescent="0.45">
      <c r="A23" s="33" t="s">
        <v>28</v>
      </c>
      <c r="B23" s="33" t="s">
        <v>13</v>
      </c>
      <c r="C23" s="34">
        <f>SUM(C20:C22)</f>
        <v>25154.15</v>
      </c>
      <c r="D23" s="34">
        <f t="shared" ref="D23:H23" si="3">SUM(D20:D22)</f>
        <v>30494.859999999997</v>
      </c>
      <c r="E23" s="34">
        <f t="shared" si="3"/>
        <v>30531.06</v>
      </c>
      <c r="F23" s="34">
        <f t="shared" si="3"/>
        <v>30153.25</v>
      </c>
      <c r="G23" s="34">
        <f t="shared" si="3"/>
        <v>29840.06</v>
      </c>
      <c r="H23" s="34">
        <f t="shared" si="3"/>
        <v>38908.03</v>
      </c>
    </row>
    <row r="24" spans="1:10" ht="24" x14ac:dyDescent="0.45">
      <c r="A24" s="32" t="s">
        <v>27</v>
      </c>
      <c r="B24" s="33" t="s">
        <v>14</v>
      </c>
      <c r="C24" s="37">
        <f>C23/C19*100</f>
        <v>9.1147494602077845</v>
      </c>
      <c r="D24" s="37">
        <f t="shared" ref="D24:H24" si="4">D23/D19*100</f>
        <v>10.379635330881964</v>
      </c>
      <c r="E24" s="37">
        <f t="shared" si="4"/>
        <v>10.101032959356647</v>
      </c>
      <c r="F24" s="37">
        <f t="shared" si="4"/>
        <v>10.095994692657309</v>
      </c>
      <c r="G24" s="37">
        <f t="shared" si="4"/>
        <v>10.964727234218524</v>
      </c>
      <c r="H24" s="37">
        <f t="shared" si="4"/>
        <v>12.399184601593644</v>
      </c>
    </row>
    <row r="25" spans="1:10" ht="24" x14ac:dyDescent="0.45">
      <c r="A25" s="31" t="s">
        <v>20</v>
      </c>
      <c r="B25" s="17" t="s">
        <v>14</v>
      </c>
      <c r="C25" s="18">
        <f>C20/C19*100</f>
        <v>7.2267204856667862</v>
      </c>
      <c r="D25" s="18">
        <f t="shared" ref="D25:H25" si="5">D20/D19*100</f>
        <v>8.1684888549877108</v>
      </c>
      <c r="E25" s="18">
        <f t="shared" si="5"/>
        <v>8.1637366582410493</v>
      </c>
      <c r="F25" s="18">
        <f t="shared" si="5"/>
        <v>8.0331750436366161</v>
      </c>
      <c r="G25" s="18">
        <f t="shared" si="5"/>
        <v>8.0756229543604441</v>
      </c>
      <c r="H25" s="18">
        <f t="shared" si="5"/>
        <v>9.5466668740206782</v>
      </c>
    </row>
    <row r="26" spans="1:10" x14ac:dyDescent="0.45">
      <c r="A26" s="35"/>
      <c r="B26" s="38"/>
      <c r="C26" s="38"/>
      <c r="D26" s="38"/>
      <c r="E26" s="38"/>
      <c r="F26" s="38"/>
      <c r="G26" s="38"/>
      <c r="H26" s="38"/>
    </row>
    <row r="27" spans="1:10" x14ac:dyDescent="0.45">
      <c r="A27" s="4" t="s">
        <v>26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s="6" customFormat="1" x14ac:dyDescent="0.45"/>
    <row r="34" s="6" customFormat="1" x14ac:dyDescent="0.45"/>
    <row r="35" s="6" customFormat="1" x14ac:dyDescent="0.45"/>
    <row r="36" s="6" customFormat="1" x14ac:dyDescent="0.45"/>
    <row r="37" s="6" customFormat="1" x14ac:dyDescent="0.45"/>
    <row r="38" s="6" customFormat="1" x14ac:dyDescent="0.45"/>
    <row r="39" s="6" customFormat="1" x14ac:dyDescent="0.45"/>
    <row r="40" s="6" customFormat="1" x14ac:dyDescent="0.45"/>
    <row r="41" s="6" customFormat="1" x14ac:dyDescent="0.45"/>
    <row r="42" s="6" customFormat="1" x14ac:dyDescent="0.45"/>
    <row r="43" s="6" customFormat="1" x14ac:dyDescent="0.45"/>
    <row r="44" s="6" customFormat="1" x14ac:dyDescent="0.45"/>
    <row r="45" s="6" customFormat="1" x14ac:dyDescent="0.45"/>
    <row r="46" s="6" customFormat="1" x14ac:dyDescent="0.45"/>
    <row r="47" s="6" customFormat="1" x14ac:dyDescent="0.45"/>
    <row r="48" s="6" customFormat="1" ht="15" hidden="1" customHeight="1" x14ac:dyDescent="0.45"/>
    <row r="49" s="6" customFormat="1" ht="15" hidden="1" customHeight="1" x14ac:dyDescent="0.45"/>
    <row r="50" s="6" customFormat="1" ht="15" hidden="1" customHeight="1" x14ac:dyDescent="0.45"/>
    <row r="51" s="6" customFormat="1" ht="15" hidden="1" customHeight="1" x14ac:dyDescent="0.45"/>
    <row r="52" s="6" customFormat="1" ht="15" hidden="1" customHeight="1" x14ac:dyDescent="0.45"/>
    <row r="53" s="6" customFormat="1" ht="15" hidden="1" customHeight="1" x14ac:dyDescent="0.45"/>
    <row r="54" s="6" customFormat="1" ht="15" hidden="1" customHeight="1" x14ac:dyDescent="0.45"/>
    <row r="55" s="6" customFormat="1" ht="15" hidden="1" customHeight="1" x14ac:dyDescent="0.45"/>
  </sheetData>
  <phoneticPr fontId="3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EA118AE-5868-45AC-AA06-2DB70FD99AD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売上高事業利益率!C10:H10</xm:f>
              <xm:sqref>I10</xm:sqref>
            </x14:sparkline>
          </x14:sparklines>
        </x14:sparklineGroup>
        <x14:sparklineGroup displayEmptyCellsAs="gap" high="1" low="1" xr2:uid="{4E72AB34-8DD2-4D35-9A14-D5A1E91C203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売上高事業利益率!C11:H11</xm:f>
              <xm:sqref>I11</xm:sqref>
            </x14:sparkline>
          </x14:sparklines>
        </x14:sparklineGroup>
        <x14:sparklineGroup displayEmptyCellsAs="gap" high="1" low="1" xr2:uid="{18F67A07-FCD3-4020-9C65-3B1502B3EE6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売上高事業利益率!C12:H12</xm:f>
              <xm:sqref>I12</xm:sqref>
            </x14:sparkline>
          </x14:sparklines>
        </x14:sparklineGroup>
        <x14:sparklineGroup displayEmptyCellsAs="gap" high="1" low="1" xr2:uid="{899F4CA6-A8B6-4A2B-9B56-B40B33F1E35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売上高事業利益率!C13:H13</xm:f>
              <xm:sqref>I13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売上高事業利益率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2023-04-10T02:54:55Z</dcterms:modified>
</cp:coreProperties>
</file>