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1" documentId="8_{865F1748-C867-43A3-806A-63D66AC61A9E}" xr6:coauthVersionLast="47" xr6:coauthVersionMax="47" xr10:uidLastSave="{5370BED5-ADB8-4395-B0B5-FDF0CD67E44D}"/>
  <bookViews>
    <workbookView xWindow="-98" yWindow="-98" windowWidth="20715" windowHeight="13155" tabRatio="681" xr2:uid="{F0365B5C-8FC7-4E81-8465-7077C0B2E864}"/>
  </bookViews>
  <sheets>
    <sheet name="アクルーアル比率" sheetId="5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50" l="1"/>
  <c r="F27" i="50"/>
  <c r="G27" i="50"/>
  <c r="H27" i="50"/>
  <c r="D27" i="50"/>
  <c r="D20" i="50"/>
  <c r="D23" i="50" s="1"/>
  <c r="D25" i="50" s="1"/>
  <c r="E20" i="50"/>
  <c r="E23" i="50" s="1"/>
  <c r="E25" i="50" s="1"/>
  <c r="F20" i="50"/>
  <c r="G20" i="50"/>
  <c r="G23" i="50" s="1"/>
  <c r="G25" i="50" s="1"/>
  <c r="H20" i="50"/>
  <c r="H23" i="50" s="1"/>
  <c r="H25" i="50" s="1"/>
  <c r="D21" i="50"/>
  <c r="E21" i="50"/>
  <c r="F21" i="50"/>
  <c r="G21" i="50"/>
  <c r="H21" i="50"/>
  <c r="D22" i="50"/>
  <c r="E22" i="50"/>
  <c r="F22" i="50"/>
  <c r="G22" i="50"/>
  <c r="H22" i="50"/>
  <c r="F23" i="50"/>
  <c r="F25" i="50" s="1"/>
  <c r="D24" i="50"/>
  <c r="E24" i="50"/>
  <c r="F24" i="50"/>
  <c r="G24" i="50"/>
  <c r="H24" i="50"/>
  <c r="D26" i="50"/>
  <c r="E26" i="50"/>
  <c r="F26" i="50"/>
  <c r="G26" i="50"/>
  <c r="H26" i="50"/>
  <c r="C25" i="50"/>
  <c r="C26" i="50"/>
  <c r="C24" i="50"/>
  <c r="C23" i="50"/>
  <c r="C22" i="50"/>
  <c r="C21" i="50"/>
  <c r="C20" i="50"/>
  <c r="D19" i="50"/>
  <c r="H19" i="50"/>
  <c r="G19" i="50"/>
  <c r="F19" i="50"/>
  <c r="E19" i="50"/>
  <c r="C19" i="50"/>
</calcChain>
</file>

<file path=xl/sharedStrings.xml><?xml version="1.0" encoding="utf-8"?>
<sst xmlns="http://schemas.openxmlformats.org/spreadsheetml/2006/main" count="43" uniqueCount="33">
  <si>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</si>
  <si>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</si>
  <si>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</si>
  <si>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</si>
  <si>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</si>
  <si>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</si>
  <si>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</si>
  <si>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</si>
  <si>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</si>
  <si>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％</t>
    <phoneticPr fontId="5"/>
  </si>
  <si>
    <t>サンプル_ダイキン工業</t>
    <rPh sb="9" eb="11">
      <t>コウギョウ</t>
    </rPh>
    <phoneticPr fontId="4"/>
  </si>
  <si>
    <t>特別利益</t>
    <rPh sb="0" eb="4">
      <t>トクベツリエキ</t>
    </rPh>
    <phoneticPr fontId="2"/>
  </si>
  <si>
    <t>総資産</t>
    <rPh sb="0" eb="3">
      <t>ソウシサン</t>
    </rPh>
    <phoneticPr fontId="5"/>
  </si>
  <si>
    <t>総資産</t>
    <rPh sb="0" eb="3">
      <t>ソウシサン</t>
    </rPh>
    <phoneticPr fontId="2"/>
  </si>
  <si>
    <t>当期純利益</t>
    <rPh sb="0" eb="5">
      <t>トウキジュンリエキ</t>
    </rPh>
    <phoneticPr fontId="2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</si>
  <si>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</si>
  <si>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</si>
  <si>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</si>
  <si>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</si>
  <si>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</si>
  <si>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</si>
  <si>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</si>
  <si>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</si>
  <si>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CFROIの計算</t>
    <rPh sb="6" eb="8">
      <t>ケイサン</t>
    </rPh>
    <phoneticPr fontId="5"/>
  </si>
  <si>
    <t>CFROIの推移</t>
    <rPh sb="6" eb="8">
      <t>スイイ</t>
    </rPh>
    <phoneticPr fontId="5"/>
  </si>
  <si>
    <t>当期純利益</t>
    <rPh sb="0" eb="5">
      <t>トウキジュンリエキ</t>
    </rPh>
    <phoneticPr fontId="5"/>
  </si>
  <si>
    <t>特別損失</t>
    <rPh sb="0" eb="4">
      <t>トクベツソンシツ</t>
    </rPh>
    <phoneticPr fontId="5"/>
  </si>
  <si>
    <t>特別利益</t>
    <rPh sb="0" eb="4">
      <t>トクベツリエキ</t>
    </rPh>
    <phoneticPr fontId="5"/>
  </si>
  <si>
    <t>特別損失</t>
    <rPh sb="0" eb="4">
      <t>トクベツソンシツ</t>
    </rPh>
    <phoneticPr fontId="2"/>
  </si>
  <si>
    <t>会計的利益</t>
    <rPh sb="0" eb="5">
      <t>カイケイテキリエキ</t>
    </rPh>
    <phoneticPr fontId="2"/>
  </si>
  <si>
    <t>アクルーアル</t>
    <phoneticPr fontId="2"/>
  </si>
  <si>
    <t>アクルーアル比率</t>
    <rPh sb="6" eb="8">
      <t>ヒリツ</t>
    </rPh>
    <phoneticPr fontId="2"/>
  </si>
  <si>
    <t>アクルーアル比率</t>
    <rPh sb="6" eb="8">
      <t>ヒリツ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</si>
</sst>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1" xfId="0" applyFont="1" applyFill="1" applyBorder="1">
      <alignment vertical="center"/>
    </xf>
    <xf numFmtId="38" fontId="9" fillId="0" borderId="11" xfId="1" applyFont="1" applyBorder="1">
      <alignment vertical="center"/>
    </xf>
    <xf numFmtId="0" fontId="3" fillId="5" borderId="10" xfId="0" applyFont="1" applyFill="1" applyBorder="1">
      <alignment vertical="center"/>
    </xf>
    <xf numFmtId="176" fontId="9" fillId="0" borderId="10" xfId="1" applyNumberFormat="1" applyFont="1" applyBorder="1">
      <alignment vertical="center"/>
    </xf>
    <xf numFmtId="38" fontId="9" fillId="0" borderId="10" xfId="1" applyFont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9" xfId="1" applyFont="1" applyFill="1" applyBorder="1" applyAlignment="1">
      <alignment vertical="center" wrapText="1"/>
    </xf>
    <xf numFmtId="38" fontId="10" fillId="3" borderId="3" xfId="1" applyFont="1" applyFill="1" applyBorder="1">
      <alignment vertical="center"/>
    </xf>
    <xf numFmtId="0" fontId="7" fillId="5" borderId="10" xfId="0" applyFont="1" applyFill="1" applyBorder="1" applyAlignment="1">
      <alignment vertical="center" wrapText="1"/>
    </xf>
    <xf numFmtId="0" fontId="3" fillId="5" borderId="4" xfId="0" applyFont="1" applyFill="1" applyBorder="1">
      <alignment vertical="center"/>
    </xf>
    <xf numFmtId="38" fontId="9" fillId="0" borderId="4" xfId="1" applyFont="1" applyBorder="1">
      <alignment vertical="center"/>
    </xf>
    <xf numFmtId="0" fontId="3" fillId="5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38" fontId="10" fillId="3" borderId="12" xfId="1" applyFont="1" applyFill="1" applyBorder="1">
      <alignment vertical="center"/>
    </xf>
    <xf numFmtId="38" fontId="10" fillId="3" borderId="13" xfId="1" applyFont="1" applyFill="1" applyBorder="1">
      <alignment vertical="center"/>
    </xf>
    <xf numFmtId="38" fontId="10" fillId="3" borderId="13" xfId="1" applyFont="1" applyFill="1" applyBorder="1" applyAlignment="1">
      <alignment vertical="center" wrapText="1"/>
    </xf>
    <xf numFmtId="38" fontId="10" fillId="3" borderId="1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アクルーアル比率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701023391812852E-2"/>
          <c:y val="0.11327694444444444"/>
          <c:w val="0.84459663742690061"/>
          <c:h val="0.716276388888888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アクルーアル比率!$A$23:$B$23</c:f>
              <c:strCache>
                <c:ptCount val="2"/>
                <c:pt idx="0">
                  <c:v>会計的利益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アクルーアル比率!$C$19:$H$19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アクルーアル比率!$C$23:$H$23</c:f>
              <c:numCache>
                <c:formatCode>#,##0_);[Red]\(#,##0\)</c:formatCode>
                <c:ptCount val="6"/>
                <c:pt idx="0">
                  <c:v>1981.1100000000001</c:v>
                </c:pt>
                <c:pt idx="1">
                  <c:v>1974.29</c:v>
                </c:pt>
                <c:pt idx="2">
                  <c:v>1900.42</c:v>
                </c:pt>
                <c:pt idx="3">
                  <c:v>1644.5100000000002</c:v>
                </c:pt>
                <c:pt idx="4">
                  <c:v>2247.09</c:v>
                </c:pt>
                <c:pt idx="5">
                  <c:v>2583.04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6-412A-AB20-40431885DD8B}"/>
            </c:ext>
          </c:extLst>
        </c:ser>
        <c:ser>
          <c:idx val="4"/>
          <c:order val="1"/>
          <c:tx>
            <c:strRef>
              <c:f>アクルーアル比率!$A$24:$B$24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アクルーアル比率!$C$19:$H$19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アクルーアル比率!$C$24:$H$24</c:f>
              <c:numCache>
                <c:formatCode>#,##0_);[Red]\(#,##0\)</c:formatCode>
                <c:ptCount val="6"/>
                <c:pt idx="0">
                  <c:v>2237.4</c:v>
                </c:pt>
                <c:pt idx="1">
                  <c:v>2500.09</c:v>
                </c:pt>
                <c:pt idx="2">
                  <c:v>3021.66</c:v>
                </c:pt>
                <c:pt idx="3">
                  <c:v>3746.91</c:v>
                </c:pt>
                <c:pt idx="4">
                  <c:v>2450.71</c:v>
                </c:pt>
                <c:pt idx="5">
                  <c:v>1588.96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6-412A-AB20-40431885DD8B}"/>
            </c:ext>
          </c:extLst>
        </c:ser>
        <c:ser>
          <c:idx val="5"/>
          <c:order val="2"/>
          <c:tx>
            <c:strRef>
              <c:f>アクルーアル比率!$A$25:$B$25</c:f>
              <c:strCache>
                <c:ptCount val="2"/>
                <c:pt idx="0">
                  <c:v>アクルーアル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アクルーアル比率!$C$19:$H$19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アクルーアル比率!$C$25:$H$25</c:f>
              <c:numCache>
                <c:formatCode>#,##0_);[Red]\(#,##0\)</c:formatCode>
                <c:ptCount val="6"/>
                <c:pt idx="0">
                  <c:v>-256.28999999999996</c:v>
                </c:pt>
                <c:pt idx="1">
                  <c:v>-525.80000000000018</c:v>
                </c:pt>
                <c:pt idx="2">
                  <c:v>-1121.2399999999998</c:v>
                </c:pt>
                <c:pt idx="3">
                  <c:v>-2102.3999999999996</c:v>
                </c:pt>
                <c:pt idx="4">
                  <c:v>-203.61999999999989</c:v>
                </c:pt>
                <c:pt idx="5">
                  <c:v>994.07999999999993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6-412A-AB20-40431885DD8B}"/>
            </c:ext>
          </c:extLst>
        </c:ser>
        <c:ser>
          <c:idx val="6"/>
          <c:order val="3"/>
          <c:tx>
            <c:strRef>
              <c:f>アクルーアル比率!$A$26:$B$26</c:f>
              <c:strCache>
                <c:ptCount val="2"/>
                <c:pt idx="0">
                  <c:v>総資産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アクルーアル比率!$C$19:$H$19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アクルーアル比率!$C$26:$H$26</c:f>
              <c:numCache>
                <c:formatCode>#,##0_);[Red]\(#,##0\)</c:formatCode>
                <c:ptCount val="6"/>
                <c:pt idx="0">
                  <c:v>24757.08</c:v>
                </c:pt>
                <c:pt idx="1">
                  <c:v>27008.9</c:v>
                </c:pt>
                <c:pt idx="2">
                  <c:v>26675.119999999999</c:v>
                </c:pt>
                <c:pt idx="3">
                  <c:v>32387.02</c:v>
                </c:pt>
                <c:pt idx="4">
                  <c:v>38230.379999999997</c:v>
                </c:pt>
                <c:pt idx="5">
                  <c:v>43036.82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16-412A-AB20-40431885D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axId val="1753961008"/>
        <c:axId val="1753967248"/>
        <c:extLst/>
      </c:barChart>
      <c:lineChart>
        <c:grouping val="standard"/>
        <c:varyColors val="0"/>
        <c:ser>
          <c:idx val="7"/>
          <c:order val="4"/>
          <c:tx>
            <c:strRef>
              <c:f>アクルーアル比率!$A$27:$B$27</c:f>
              <c:strCache>
                <c:ptCount val="2"/>
                <c:pt idx="0">
                  <c:v>アクルーアル比率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アクルーアル比率!$C$19:$H$19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アクルーアル比率!$C$27:$H$27</c:f>
              <c:numCache>
                <c:formatCode>#,##0.0;[Red]\-#,##0.0</c:formatCode>
                <c:ptCount val="6"/>
                <c:pt idx="1">
                  <c:v>-2.0314499986284438</c:v>
                </c:pt>
                <c:pt idx="2">
                  <c:v>-4.1771834523569566</c:v>
                </c:pt>
                <c:pt idx="3">
                  <c:v>-7.1192814889538365</c:v>
                </c:pt>
                <c:pt idx="4">
                  <c:v>-0.57668506628677885</c:v>
                </c:pt>
                <c:pt idx="5">
                  <c:v>2.4464482595684358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16-412A-AB20-40431885D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775136"/>
        <c:axId val="577780416"/>
      </c:lineChart>
      <c:catAx>
        <c:axId val="5777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7780416"/>
        <c:crosses val="autoZero"/>
        <c:auto val="1"/>
        <c:lblAlgn val="ctr"/>
        <c:lblOffset val="100"/>
        <c:noMultiLvlLbl val="0"/>
      </c:catAx>
      <c:valAx>
        <c:axId val="5777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1140350877192982E-2"/>
              <c:y val="2.2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7775136"/>
        <c:crosses val="autoZero"/>
        <c:crossBetween val="between"/>
      </c:valAx>
      <c:valAx>
        <c:axId val="175396724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364371345029238"/>
              <c:y val="1.766333333333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3961008"/>
        <c:crosses val="max"/>
        <c:crossBetween val="between"/>
      </c:valAx>
      <c:catAx>
        <c:axId val="175396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39672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97631</xdr:rowOff>
    </xdr:from>
    <xdr:to>
      <xdr:col>8</xdr:col>
      <xdr:colOff>391575</xdr:colOff>
      <xdr:row>48</xdr:row>
      <xdr:rowOff>78131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763C83-560D-4562-994D-C8E91CCC5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B62EB-838A-4013-8390-EA7FB4621D5D}">
  <dimension ref="A1:J62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6" customWidth="1"/>
    <col min="10" max="10" width="8.5546875" style="6" customWidth="1"/>
    <col min="11" max="16384" width="8.88671875" style="6" hidden="1"/>
  </cols>
  <sheetData>
    <row r="1" spans="1:10" x14ac:dyDescent="0.45">
      <c r="A1" s="1" t="s">
        <v>17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32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10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15</v>
      </c>
      <c r="B8" s="5"/>
    </row>
    <row r="9" spans="1:10" x14ac:dyDescent="0.45">
      <c r="A9" s="6" t="s">
        <v>2</v>
      </c>
      <c r="B9" s="6" t="s">
        <v>3</v>
      </c>
      <c r="C9" s="7" t="s">
        <v>4</v>
      </c>
      <c r="D9" s="8" t="s">
        <v>5</v>
      </c>
      <c r="E9" s="8" t="s">
        <v>6</v>
      </c>
      <c r="F9" s="8" t="s">
        <v>18</v>
      </c>
      <c r="G9" s="8" t="s">
        <v>19</v>
      </c>
      <c r="H9" s="9" t="s">
        <v>20</v>
      </c>
    </row>
    <row r="10" spans="1:10" x14ac:dyDescent="0.45">
      <c r="A10" s="11" t="s">
        <v>25</v>
      </c>
      <c r="B10" s="10" t="s">
        <v>7</v>
      </c>
      <c r="C10" s="18">
        <v>194948</v>
      </c>
      <c r="D10" s="19">
        <v>195665</v>
      </c>
      <c r="E10" s="20">
        <v>177197</v>
      </c>
      <c r="F10" s="20">
        <v>162746</v>
      </c>
      <c r="G10" s="19">
        <v>225269</v>
      </c>
      <c r="H10" s="21">
        <v>265443</v>
      </c>
    </row>
    <row r="11" spans="1:10" x14ac:dyDescent="0.45">
      <c r="A11" s="11" t="s">
        <v>26</v>
      </c>
      <c r="B11" s="10" t="s">
        <v>7</v>
      </c>
      <c r="C11" s="18">
        <v>3418</v>
      </c>
      <c r="D11" s="19">
        <v>1804</v>
      </c>
      <c r="E11" s="20">
        <v>24593</v>
      </c>
      <c r="F11" s="20">
        <v>2039</v>
      </c>
      <c r="G11" s="19">
        <v>5746</v>
      </c>
      <c r="H11" s="21">
        <v>10361</v>
      </c>
    </row>
    <row r="12" spans="1:10" x14ac:dyDescent="0.45">
      <c r="A12" s="11" t="s">
        <v>27</v>
      </c>
      <c r="B12" s="10" t="s">
        <v>7</v>
      </c>
      <c r="C12" s="18">
        <v>255</v>
      </c>
      <c r="D12" s="19">
        <v>40</v>
      </c>
      <c r="E12" s="20">
        <v>11748</v>
      </c>
      <c r="F12" s="20">
        <v>334</v>
      </c>
      <c r="G12" s="19">
        <v>6306</v>
      </c>
      <c r="H12" s="21">
        <v>17500</v>
      </c>
    </row>
    <row r="13" spans="1:10" x14ac:dyDescent="0.45">
      <c r="A13" s="11" t="s">
        <v>16</v>
      </c>
      <c r="B13" s="10" t="s">
        <v>7</v>
      </c>
      <c r="C13" s="18">
        <v>223740</v>
      </c>
      <c r="D13" s="19">
        <v>250009</v>
      </c>
      <c r="E13" s="20">
        <v>302166</v>
      </c>
      <c r="F13" s="20">
        <v>374691</v>
      </c>
      <c r="G13" s="19">
        <v>245071</v>
      </c>
      <c r="H13" s="21">
        <v>158896</v>
      </c>
    </row>
    <row r="14" spans="1:10" ht="15.4" thickBot="1" x14ac:dyDescent="0.5">
      <c r="A14" s="26" t="s">
        <v>12</v>
      </c>
      <c r="B14" s="27" t="s">
        <v>7</v>
      </c>
      <c r="C14" s="28">
        <v>2475708</v>
      </c>
      <c r="D14" s="29">
        <v>2700890</v>
      </c>
      <c r="E14" s="30">
        <v>2667512</v>
      </c>
      <c r="F14" s="30">
        <v>3238702</v>
      </c>
      <c r="G14" s="29">
        <v>3823038</v>
      </c>
      <c r="H14" s="31">
        <v>4303682</v>
      </c>
    </row>
    <row r="15" spans="1:10" x14ac:dyDescent="0.45">
      <c r="C15" s="6" t="s">
        <v>22</v>
      </c>
    </row>
    <row r="16" spans="1:10" x14ac:dyDescent="0.45"/>
    <row r="17" spans="1:10" x14ac:dyDescent="0.45">
      <c r="A17" s="4" t="s">
        <v>23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5"/>
      <c r="D18" s="5"/>
      <c r="E18" s="5"/>
      <c r="F18" s="5"/>
      <c r="G18" s="5"/>
      <c r="H18" s="5"/>
    </row>
    <row r="19" spans="1:10" x14ac:dyDescent="0.45">
      <c r="A19" s="5"/>
      <c r="B19" s="5"/>
      <c r="C19" s="12" t="str">
        <f t="shared" ref="C19:H19" si="0">C9</f>
        <v>FY17</v>
      </c>
      <c r="D19" s="12" t="str">
        <f t="shared" si="0"/>
        <v>FY18</v>
      </c>
      <c r="E19" s="12" t="str">
        <f t="shared" si="0"/>
        <v>FY19</v>
      </c>
      <c r="F19" s="12" t="str">
        <f t="shared" si="0"/>
        <v>FY20</v>
      </c>
      <c r="G19" s="12" t="str">
        <f t="shared" si="0"/>
        <v>FY21</v>
      </c>
      <c r="H19" s="12" t="str">
        <f t="shared" si="0"/>
        <v>FY22</v>
      </c>
    </row>
    <row r="20" spans="1:10" x14ac:dyDescent="0.45">
      <c r="A20" s="13" t="s">
        <v>14</v>
      </c>
      <c r="B20" s="13" t="s">
        <v>8</v>
      </c>
      <c r="C20" s="14">
        <f>C10/100</f>
        <v>1949.48</v>
      </c>
      <c r="D20" s="14">
        <f t="shared" ref="D20:H20" si="1">D10/100</f>
        <v>1956.65</v>
      </c>
      <c r="E20" s="14">
        <f t="shared" si="1"/>
        <v>1771.97</v>
      </c>
      <c r="F20" s="14">
        <f t="shared" si="1"/>
        <v>1627.46</v>
      </c>
      <c r="G20" s="14">
        <f t="shared" si="1"/>
        <v>2252.69</v>
      </c>
      <c r="H20" s="14">
        <f t="shared" si="1"/>
        <v>2654.43</v>
      </c>
    </row>
    <row r="21" spans="1:10" x14ac:dyDescent="0.45">
      <c r="A21" s="13" t="s">
        <v>28</v>
      </c>
      <c r="B21" s="13" t="s">
        <v>8</v>
      </c>
      <c r="C21" s="14">
        <f>C11/100</f>
        <v>34.18</v>
      </c>
      <c r="D21" s="14">
        <f t="shared" ref="D21:H21" si="2">D11/100</f>
        <v>18.04</v>
      </c>
      <c r="E21" s="14">
        <f t="shared" si="2"/>
        <v>245.93</v>
      </c>
      <c r="F21" s="14">
        <f t="shared" si="2"/>
        <v>20.39</v>
      </c>
      <c r="G21" s="14">
        <f t="shared" si="2"/>
        <v>57.46</v>
      </c>
      <c r="H21" s="14">
        <f t="shared" si="2"/>
        <v>103.61</v>
      </c>
    </row>
    <row r="22" spans="1:10" x14ac:dyDescent="0.45">
      <c r="A22" s="13" t="s">
        <v>11</v>
      </c>
      <c r="B22" s="13" t="s">
        <v>8</v>
      </c>
      <c r="C22" s="14">
        <f>C12/100</f>
        <v>2.5499999999999998</v>
      </c>
      <c r="D22" s="14">
        <f t="shared" ref="D22:H22" si="3">D12/100</f>
        <v>0.4</v>
      </c>
      <c r="E22" s="14">
        <f t="shared" si="3"/>
        <v>117.48</v>
      </c>
      <c r="F22" s="14">
        <f t="shared" si="3"/>
        <v>3.34</v>
      </c>
      <c r="G22" s="14">
        <f t="shared" si="3"/>
        <v>63.06</v>
      </c>
      <c r="H22" s="14">
        <f t="shared" si="3"/>
        <v>175</v>
      </c>
    </row>
    <row r="23" spans="1:10" x14ac:dyDescent="0.45">
      <c r="A23" s="13" t="s">
        <v>29</v>
      </c>
      <c r="B23" s="13" t="s">
        <v>8</v>
      </c>
      <c r="C23" s="14">
        <f>C20+C21-C22</f>
        <v>1981.1100000000001</v>
      </c>
      <c r="D23" s="14">
        <f t="shared" ref="D23:H23" si="4">D20+D21-D22</f>
        <v>1974.29</v>
      </c>
      <c r="E23" s="14">
        <f t="shared" si="4"/>
        <v>1900.42</v>
      </c>
      <c r="F23" s="14">
        <f t="shared" si="4"/>
        <v>1644.5100000000002</v>
      </c>
      <c r="G23" s="14">
        <f t="shared" si="4"/>
        <v>2247.09</v>
      </c>
      <c r="H23" s="14">
        <f t="shared" si="4"/>
        <v>2583.04</v>
      </c>
    </row>
    <row r="24" spans="1:10" x14ac:dyDescent="0.45">
      <c r="A24" s="13" t="s">
        <v>21</v>
      </c>
      <c r="B24" s="13" t="s">
        <v>8</v>
      </c>
      <c r="C24" s="14">
        <f>C13/100</f>
        <v>2237.4</v>
      </c>
      <c r="D24" s="14">
        <f t="shared" ref="D24:H24" si="5">D13/100</f>
        <v>2500.09</v>
      </c>
      <c r="E24" s="14">
        <f t="shared" si="5"/>
        <v>3021.66</v>
      </c>
      <c r="F24" s="14">
        <f t="shared" si="5"/>
        <v>3746.91</v>
      </c>
      <c r="G24" s="14">
        <f t="shared" si="5"/>
        <v>2450.71</v>
      </c>
      <c r="H24" s="14">
        <f t="shared" si="5"/>
        <v>1588.96</v>
      </c>
    </row>
    <row r="25" spans="1:10" x14ac:dyDescent="0.45">
      <c r="A25" s="23" t="s">
        <v>30</v>
      </c>
      <c r="B25" s="23" t="s">
        <v>8</v>
      </c>
      <c r="C25" s="24">
        <f>C23-C24</f>
        <v>-256.28999999999996</v>
      </c>
      <c r="D25" s="24">
        <f t="shared" ref="D25:H25" si="6">D23-D24</f>
        <v>-525.80000000000018</v>
      </c>
      <c r="E25" s="24">
        <f t="shared" si="6"/>
        <v>-1121.2399999999998</v>
      </c>
      <c r="F25" s="24">
        <f t="shared" si="6"/>
        <v>-2102.3999999999996</v>
      </c>
      <c r="G25" s="24">
        <f t="shared" si="6"/>
        <v>-203.61999999999989</v>
      </c>
      <c r="H25" s="24">
        <f t="shared" si="6"/>
        <v>994.07999999999993</v>
      </c>
    </row>
    <row r="26" spans="1:10" x14ac:dyDescent="0.45">
      <c r="A26" s="13" t="s">
        <v>13</v>
      </c>
      <c r="B26" s="13" t="s">
        <v>8</v>
      </c>
      <c r="C26" s="14">
        <f>C14/100</f>
        <v>24757.08</v>
      </c>
      <c r="D26" s="14">
        <f t="shared" ref="D26:H26" si="7">D14/100</f>
        <v>27008.9</v>
      </c>
      <c r="E26" s="14">
        <f t="shared" si="7"/>
        <v>26675.119999999999</v>
      </c>
      <c r="F26" s="14">
        <f t="shared" si="7"/>
        <v>32387.02</v>
      </c>
      <c r="G26" s="14">
        <f t="shared" si="7"/>
        <v>38230.379999999997</v>
      </c>
      <c r="H26" s="14">
        <f t="shared" si="7"/>
        <v>43036.82</v>
      </c>
    </row>
    <row r="27" spans="1:10" x14ac:dyDescent="0.45">
      <c r="A27" s="22" t="s">
        <v>31</v>
      </c>
      <c r="B27" s="15" t="s">
        <v>9</v>
      </c>
      <c r="C27" s="17"/>
      <c r="D27" s="16">
        <f>D25/((C26+D26)/2)*100</f>
        <v>-2.0314499986284438</v>
      </c>
      <c r="E27" s="16">
        <f t="shared" ref="E27:H27" si="8">E25/((D26+E26)/2)*100</f>
        <v>-4.1771834523569566</v>
      </c>
      <c r="F27" s="16">
        <f t="shared" si="8"/>
        <v>-7.1192814889538365</v>
      </c>
      <c r="G27" s="16">
        <f t="shared" si="8"/>
        <v>-0.57668506628677885</v>
      </c>
      <c r="H27" s="16">
        <f t="shared" si="8"/>
        <v>2.4464482595684358</v>
      </c>
    </row>
    <row r="28" spans="1:10" x14ac:dyDescent="0.45">
      <c r="A28" s="25"/>
    </row>
    <row r="29" spans="1:10" x14ac:dyDescent="0.45">
      <c r="A29" s="4" t="s">
        <v>24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5"/>
    <row r="31" spans="1:10" x14ac:dyDescent="0.45"/>
    <row r="32" spans="1:10" x14ac:dyDescent="0.45"/>
    <row r="33" s="6" customFormat="1" x14ac:dyDescent="0.45"/>
    <row r="34" s="6" customFormat="1" x14ac:dyDescent="0.45"/>
    <row r="35" s="6" customFormat="1" x14ac:dyDescent="0.45"/>
    <row r="36" s="6" customFormat="1" x14ac:dyDescent="0.45"/>
    <row r="37" s="6" customFormat="1" x14ac:dyDescent="0.45"/>
    <row r="38" s="6" customFormat="1" x14ac:dyDescent="0.45"/>
    <row r="39" s="6" customFormat="1" x14ac:dyDescent="0.45"/>
    <row r="40" s="6" customFormat="1" x14ac:dyDescent="0.45"/>
    <row r="41" s="6" customFormat="1" x14ac:dyDescent="0.45"/>
    <row r="42" s="6" customFormat="1" x14ac:dyDescent="0.45"/>
    <row r="43" s="6" customFormat="1" x14ac:dyDescent="0.45"/>
    <row r="44" s="6" customFormat="1" x14ac:dyDescent="0.45"/>
    <row r="45" s="6" customFormat="1" x14ac:dyDescent="0.45"/>
    <row r="46" s="6" customFormat="1" x14ac:dyDescent="0.45"/>
    <row r="47" s="6" customFormat="1" x14ac:dyDescent="0.45"/>
    <row r="48" s="6" customFormat="1" x14ac:dyDescent="0.45"/>
    <row r="49" s="6" customFormat="1" x14ac:dyDescent="0.45"/>
    <row r="50" s="6" customFormat="1" ht="15" customHeight="1" x14ac:dyDescent="0.45"/>
    <row r="51" s="6" customFormat="1" ht="15" hidden="1" customHeight="1" x14ac:dyDescent="0.45"/>
    <row r="52" s="6" customFormat="1" ht="15" hidden="1" customHeight="1" x14ac:dyDescent="0.45"/>
    <row r="53" s="6" customFormat="1" ht="15" hidden="1" customHeight="1" x14ac:dyDescent="0.45"/>
    <row r="54" s="6" customFormat="1" ht="15" hidden="1" customHeight="1" x14ac:dyDescent="0.45"/>
    <row r="55" s="6" customFormat="1" ht="15" hidden="1" customHeight="1" x14ac:dyDescent="0.45"/>
    <row r="56" s="6" customFormat="1" ht="15" hidden="1" customHeight="1" x14ac:dyDescent="0.45"/>
    <row r="57" s="6" customFormat="1" ht="15" hidden="1" customHeight="1" x14ac:dyDescent="0.45"/>
    <row r="58" s="6" customFormat="1" ht="15" hidden="1" customHeight="1" x14ac:dyDescent="0.45"/>
    <row r="59" s="6" customFormat="1" ht="15" hidden="1" customHeight="1" x14ac:dyDescent="0.45"/>
    <row r="60" s="6" customFormat="1" ht="15" hidden="1" customHeight="1" x14ac:dyDescent="0.45"/>
    <row r="61" s="6" customFormat="1" ht="15" hidden="1" customHeight="1" x14ac:dyDescent="0.45"/>
    <row r="62" s="6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2477F9F-0BDB-447B-ACF0-1680C501D4E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アクルーアル比率!C13:H13</xm:f>
              <xm:sqref>I13</xm:sqref>
            </x14:sparkline>
          </x14:sparklines>
        </x14:sparklineGroup>
        <x14:sparklineGroup displayEmptyCellsAs="gap" high="1" low="1" xr2:uid="{C6D8226C-E7A6-4858-BD0E-241007A15A4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アクルーアル比率!C11:H11</xm:f>
              <xm:sqref>I11</xm:sqref>
            </x14:sparkline>
          </x14:sparklines>
        </x14:sparklineGroup>
        <x14:sparklineGroup displayEmptyCellsAs="gap" high="1" low="1" xr2:uid="{4261D3A8-B738-4220-A740-AD05096C9DC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アクルーアル比率!C14:H14</xm:f>
              <xm:sqref>I14</xm:sqref>
            </x14:sparkline>
          </x14:sparklines>
        </x14:sparklineGroup>
        <x14:sparklineGroup displayEmptyCellsAs="gap" high="1" low="1" xr2:uid="{5424E4A5-21F8-4179-A2C0-264EE61D16E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アクルーアル比率!C12:H12</xm:f>
              <xm:sqref>I12</xm:sqref>
            </x14:sparkline>
          </x14:sparklines>
        </x14:sparklineGroup>
        <x14:sparklineGroup displayEmptyCellsAs="gap" high="1" low="1" xr2:uid="{4734BD3F-3B87-4CB7-BC90-EF1414D77F4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アクルーアル比率!C10:H10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アクルーアル比率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2023-07-21T07:30:12Z</dcterms:modified>
  <cp:category/>
  <cp:contentStatus/>
</cp:coreProperties>
</file>