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defaultThemeVersion="166925"/>
  <xr:revisionPtr revIDLastSave="1" documentId="8_{BE907CAE-EDF5-4A71-AEF8-ED98E3B10CF6}" xr6:coauthVersionLast="47" xr6:coauthVersionMax="47" xr10:uidLastSave="{8A63D42F-715C-4BC7-A775-0D14A0AAA76C}"/>
  <bookViews>
    <workbookView xWindow="-98" yWindow="-98" windowWidth="20715" windowHeight="13155" tabRatio="681" xr2:uid="{F0365B5C-8FC7-4E81-8465-7077C0B2E864}"/>
  </bookViews>
  <sheets>
    <sheet name="GCF" sheetId="4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45" l="1"/>
  <c r="E18" i="45"/>
  <c r="F18" i="45"/>
  <c r="G18" i="45"/>
  <c r="H18" i="45"/>
  <c r="D19" i="45"/>
  <c r="D20" i="45" s="1"/>
  <c r="D22" i="45" s="1"/>
  <c r="E19" i="45"/>
  <c r="E20" i="45" s="1"/>
  <c r="E22" i="45" s="1"/>
  <c r="F19" i="45"/>
  <c r="F20" i="45" s="1"/>
  <c r="F22" i="45" s="1"/>
  <c r="G19" i="45"/>
  <c r="H19" i="45"/>
  <c r="G20" i="45"/>
  <c r="H20" i="45"/>
  <c r="H22" i="45" s="1"/>
  <c r="D21" i="45"/>
  <c r="E21" i="45"/>
  <c r="F21" i="45"/>
  <c r="G21" i="45"/>
  <c r="H21" i="45"/>
  <c r="G22" i="45"/>
  <c r="C22" i="45"/>
  <c r="C21" i="45"/>
  <c r="C20" i="45"/>
  <c r="C19" i="45"/>
  <c r="C18" i="45"/>
  <c r="A18" i="45" l="1"/>
  <c r="H17" i="45"/>
  <c r="G17" i="45"/>
  <c r="F17" i="45"/>
  <c r="E17" i="45"/>
  <c r="D17" i="45"/>
  <c r="C17" i="45"/>
</calcChain>
</file>

<file path=xl/sharedStrings.xml><?xml version="1.0" encoding="utf-8"?>
<sst xmlns="http://schemas.openxmlformats.org/spreadsheetml/2006/main" count="32" uniqueCount="27">
  <si>
    <t>百万円</t>
    <rPh sb="0" eb="3">
      <t>ヒャクマンエン</t>
    </rPh>
    <phoneticPr fontId="4"/>
  </si>
  <si>
    <t>入力</t>
    <rPh sb="0" eb="2">
      <t>ニュウリョク</t>
    </rPh>
    <phoneticPr fontId="4"/>
  </si>
  <si>
    <t>期間</t>
    <rPh sb="0" eb="2">
      <t>キカン</t>
    </rPh>
    <phoneticPr fontId="5"/>
  </si>
  <si>
    <t>年</t>
    <rPh sb="0" eb="1">
      <t>ネン</t>
    </rPh>
    <phoneticPr fontId="5"/>
  </si>
  <si>
    <t>FY17</t>
    <phoneticPr fontId="5"/>
  </si>
  <si>
    <t>FY18</t>
    <phoneticPr fontId="5"/>
  </si>
  <si>
    <t>FY19</t>
    <phoneticPr fontId="5"/>
  </si>
  <si>
    <t>百万円</t>
    <rPh sb="0" eb="3">
      <t>ヒャクマンエン</t>
    </rPh>
    <phoneticPr fontId="5"/>
  </si>
  <si>
    <t>億円</t>
    <rPh sb="0" eb="2">
      <t>オクエン</t>
    </rPh>
    <phoneticPr fontId="5"/>
  </si>
  <si>
    <t>サンプル_トヨタ自動車</t>
    <rPh sb="8" eb="11">
      <t>ジドウシャ</t>
    </rPh>
    <phoneticPr fontId="4"/>
  </si>
  <si>
    <t>指数</t>
    <rPh sb="0" eb="2">
      <t>シスウ</t>
    </rPh>
    <phoneticPr fontId="5"/>
  </si>
  <si>
    <t>●財務データ</t>
    <rPh sb="1" eb="3">
      <t>ザイム</t>
    </rPh>
    <phoneticPr fontId="5"/>
  </si>
  <si>
    <t>資金管理</t>
    <rPh sb="0" eb="4">
      <t>シキンカンリ</t>
    </rPh>
    <phoneticPr fontId="4"/>
  </si>
  <si>
    <t>グロスキャッシュフロー</t>
    <phoneticPr fontId="5"/>
  </si>
  <si>
    <t>FY20</t>
  </si>
  <si>
    <t>FY21</t>
  </si>
  <si>
    <t>FY22</t>
  </si>
  <si>
    <t>当期利益</t>
    <rPh sb="0" eb="2">
      <t>トウキ</t>
    </rPh>
    <rPh sb="2" eb="4">
      <t>リエキ</t>
    </rPh>
    <phoneticPr fontId="5"/>
  </si>
  <si>
    <t>減価償却費及び償却費</t>
    <rPh sb="0" eb="2">
      <t>ゲンカ</t>
    </rPh>
    <rPh sb="2" eb="4">
      <t>ショウキャク</t>
    </rPh>
    <rPh sb="4" eb="5">
      <t>ヒ</t>
    </rPh>
    <rPh sb="5" eb="6">
      <t>オヨ</t>
    </rPh>
    <rPh sb="7" eb="9">
      <t>ショウキャク</t>
    </rPh>
    <rPh sb="9" eb="10">
      <t>ヒ</t>
    </rPh>
    <phoneticPr fontId="5"/>
  </si>
  <si>
    <t>営業CF</t>
    <rPh sb="0" eb="2">
      <t>エイギョウ</t>
    </rPh>
    <phoneticPr fontId="2"/>
  </si>
  <si>
    <t>※FY17=2017年度＝2018年3月期</t>
    <rPh sb="17" eb="18">
      <t>ネン</t>
    </rPh>
    <rPh sb="19" eb="21">
      <t>ガツキ</t>
    </rPh>
    <phoneticPr fontId="5"/>
  </si>
  <si>
    <t>非現金支出費用</t>
    <rPh sb="0" eb="7">
      <t>ヒゲンキンシシュツヒヨウ</t>
    </rPh>
    <phoneticPr fontId="2"/>
  </si>
  <si>
    <t>営業CF</t>
    <phoneticPr fontId="2"/>
  </si>
  <si>
    <t>GCF</t>
    <phoneticPr fontId="2"/>
  </si>
  <si>
    <t>GCF比率</t>
    <rPh sb="3" eb="5">
      <t>ヒリツ</t>
    </rPh>
    <phoneticPr fontId="2"/>
  </si>
  <si>
    <t>グロスキャッシュフローの計算</t>
    <rPh sb="12" eb="14">
      <t>ケイサン</t>
    </rPh>
    <phoneticPr fontId="5"/>
  </si>
  <si>
    <t>グロスキャッシュフローの推移</t>
    <rPh sb="12" eb="14">
      <t>スイイ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</si>
</sst>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1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8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theme="8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3" fillId="2" borderId="0" xfId="0" applyFont="1" applyFill="1" applyAlignment="1"/>
    <xf numFmtId="0" fontId="3" fillId="2" borderId="0" xfId="0" applyFont="1" applyFill="1">
      <alignment vertical="center"/>
    </xf>
    <xf numFmtId="0" fontId="6" fillId="2" borderId="0" xfId="0" applyFont="1" applyFill="1" applyAlignment="1"/>
    <xf numFmtId="0" fontId="6" fillId="2" borderId="0" xfId="0" applyFont="1" applyFill="1">
      <alignment vertical="center"/>
    </xf>
    <xf numFmtId="0" fontId="7" fillId="0" borderId="3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8" fillId="3" borderId="4" xfId="0" applyFont="1" applyFill="1" applyBorder="1">
      <alignment vertical="center"/>
    </xf>
    <xf numFmtId="0" fontId="8" fillId="3" borderId="5" xfId="0" applyFont="1" applyFill="1" applyBorder="1">
      <alignment vertical="center"/>
    </xf>
    <xf numFmtId="0" fontId="8" fillId="3" borderId="6" xfId="0" applyFont="1" applyFill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12" xfId="0" applyFont="1" applyBorder="1">
      <alignment vertical="center"/>
    </xf>
    <xf numFmtId="0" fontId="3" fillId="4" borderId="1" xfId="0" applyFont="1" applyFill="1" applyBorder="1">
      <alignment vertical="center"/>
    </xf>
    <xf numFmtId="0" fontId="9" fillId="5" borderId="14" xfId="0" applyFont="1" applyFill="1" applyBorder="1">
      <alignment vertical="center"/>
    </xf>
    <xf numFmtId="0" fontId="3" fillId="5" borderId="14" xfId="0" applyFont="1" applyFill="1" applyBorder="1">
      <alignment vertical="center"/>
    </xf>
    <xf numFmtId="38" fontId="9" fillId="0" borderId="14" xfId="1" applyFont="1" applyBorder="1">
      <alignment vertical="center"/>
    </xf>
    <xf numFmtId="0" fontId="3" fillId="5" borderId="13" xfId="0" applyFont="1" applyFill="1" applyBorder="1">
      <alignment vertical="center"/>
    </xf>
    <xf numFmtId="176" fontId="9" fillId="0" borderId="13" xfId="1" applyNumberFormat="1" applyFont="1" applyBorder="1">
      <alignment vertical="center"/>
    </xf>
    <xf numFmtId="38" fontId="10" fillId="3" borderId="7" xfId="1" applyFont="1" applyFill="1" applyBorder="1">
      <alignment vertical="center"/>
    </xf>
    <xf numFmtId="38" fontId="10" fillId="3" borderId="8" xfId="1" applyFont="1" applyFill="1" applyBorder="1">
      <alignment vertical="center"/>
    </xf>
    <xf numFmtId="38" fontId="10" fillId="3" borderId="8" xfId="1" applyFont="1" applyFill="1" applyBorder="1" applyAlignment="1">
      <alignment vertical="center" wrapText="1"/>
    </xf>
    <xf numFmtId="38" fontId="10" fillId="3" borderId="2" xfId="1" applyFont="1" applyFill="1" applyBorder="1">
      <alignment vertical="center"/>
    </xf>
    <xf numFmtId="38" fontId="10" fillId="3" borderId="9" xfId="1" applyFont="1" applyFill="1" applyBorder="1">
      <alignment vertical="center"/>
    </xf>
    <xf numFmtId="38" fontId="10" fillId="3" borderId="10" xfId="1" applyFont="1" applyFill="1" applyBorder="1" applyAlignment="1">
      <alignment vertical="center" wrapText="1"/>
    </xf>
    <xf numFmtId="38" fontId="10" fillId="3" borderId="10" xfId="1" applyFont="1" applyFill="1" applyBorder="1">
      <alignment vertical="center"/>
    </xf>
    <xf numFmtId="38" fontId="10" fillId="3" borderId="11" xfId="1" applyFont="1" applyFill="1" applyBorder="1">
      <alignment vertical="center"/>
    </xf>
    <xf numFmtId="0" fontId="7" fillId="0" borderId="0" xfId="0" applyFont="1">
      <alignment vertical="center"/>
    </xf>
    <xf numFmtId="0" fontId="9" fillId="5" borderId="13" xfId="0" applyFont="1" applyFill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40" fontId="9" fillId="0" borderId="0" xfId="1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グロスキャッシュフロー（</a:t>
            </a:r>
            <a:r>
              <a:rPr lang="en-US" altLang="ja-JP" b="1"/>
              <a:t>GCF</a:t>
            </a:r>
            <a:r>
              <a:rPr lang="ja-JP" altLang="en-US" b="1"/>
              <a:t>）の推移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4420614035087717E-2"/>
          <c:y val="0.11451166666666666"/>
          <c:w val="0.8787125730994152"/>
          <c:h val="0.6814430555555557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GCF!$A$18:$B$18</c:f>
              <c:strCache>
                <c:ptCount val="2"/>
                <c:pt idx="0">
                  <c:v>当期利益</c:v>
                </c:pt>
                <c:pt idx="1">
                  <c:v>億円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GCF!$C$17:$H$17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GCF!$C$18:$H$18</c:f>
              <c:numCache>
                <c:formatCode>#,##0_);[Red]\(#,##0\)</c:formatCode>
                <c:ptCount val="6"/>
                <c:pt idx="0">
                  <c:v>25861.06</c:v>
                </c:pt>
                <c:pt idx="1">
                  <c:v>19855.87</c:v>
                </c:pt>
                <c:pt idx="2">
                  <c:v>21111.25</c:v>
                </c:pt>
                <c:pt idx="3">
                  <c:v>22823.78</c:v>
                </c:pt>
                <c:pt idx="4">
                  <c:v>28746.14</c:v>
                </c:pt>
                <c:pt idx="5">
                  <c:v>24929.67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63-4F64-B5A3-506421B94D4C}"/>
            </c:ext>
          </c:extLst>
        </c:ser>
        <c:ser>
          <c:idx val="5"/>
          <c:order val="1"/>
          <c:tx>
            <c:strRef>
              <c:f>GCF!$A$19:$B$19</c:f>
              <c:strCache>
                <c:ptCount val="2"/>
                <c:pt idx="0">
                  <c:v>非現金支出費用</c:v>
                </c:pt>
                <c:pt idx="1">
                  <c:v>億円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GCF!$C$17:$H$17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GCF!$C$19:$H$19</c:f>
              <c:numCache>
                <c:formatCode>#,##0_);[Red]\(#,##0\)</c:formatCode>
                <c:ptCount val="6"/>
                <c:pt idx="0">
                  <c:v>17340.330000000002</c:v>
                </c:pt>
                <c:pt idx="1">
                  <c:v>17923.75</c:v>
                </c:pt>
                <c:pt idx="2">
                  <c:v>15953.47</c:v>
                </c:pt>
                <c:pt idx="3">
                  <c:v>16442.900000000001</c:v>
                </c:pt>
                <c:pt idx="4">
                  <c:v>18218.8</c:v>
                </c:pt>
                <c:pt idx="5">
                  <c:v>20399.04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3-4F64-B5A3-506421B94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6891871"/>
        <c:axId val="2033963391"/>
      </c:barChart>
      <c:lineChart>
        <c:grouping val="standard"/>
        <c:varyColors val="0"/>
        <c:ser>
          <c:idx val="6"/>
          <c:order val="2"/>
          <c:tx>
            <c:strRef>
              <c:f>GCF!$A$20:$B$20</c:f>
              <c:strCache>
                <c:ptCount val="2"/>
                <c:pt idx="0">
                  <c:v>GCF</c:v>
                </c:pt>
                <c:pt idx="1">
                  <c:v>億円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GCF!$C$17:$H$17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GCF!$C$20:$H$20</c:f>
              <c:numCache>
                <c:formatCode>#,##0_);[Red]\(#,##0\)</c:formatCode>
                <c:ptCount val="6"/>
                <c:pt idx="0">
                  <c:v>43201.39</c:v>
                </c:pt>
                <c:pt idx="1">
                  <c:v>37779.619999999995</c:v>
                </c:pt>
                <c:pt idx="2">
                  <c:v>37064.720000000001</c:v>
                </c:pt>
                <c:pt idx="3">
                  <c:v>39266.68</c:v>
                </c:pt>
                <c:pt idx="4">
                  <c:v>46964.94</c:v>
                </c:pt>
                <c:pt idx="5">
                  <c:v>45328.71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63-4F64-B5A3-506421B94D4C}"/>
            </c:ext>
          </c:extLst>
        </c:ser>
        <c:ser>
          <c:idx val="0"/>
          <c:order val="3"/>
          <c:tx>
            <c:strRef>
              <c:f>GCF!$A$21:$B$21</c:f>
              <c:strCache>
                <c:ptCount val="2"/>
                <c:pt idx="0">
                  <c:v>営業CF</c:v>
                </c:pt>
                <c:pt idx="1">
                  <c:v>億円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chemeClr val="accent1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GCF!$C$17:$H$17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GCF!$C$21:$H$21</c:f>
              <c:numCache>
                <c:formatCode>#,##0_);[Red]\(#,##0\)</c:formatCode>
                <c:ptCount val="6"/>
                <c:pt idx="0">
                  <c:v>42231.28</c:v>
                </c:pt>
                <c:pt idx="1">
                  <c:v>37665.97</c:v>
                </c:pt>
                <c:pt idx="2">
                  <c:v>23984.959999999999</c:v>
                </c:pt>
                <c:pt idx="3">
                  <c:v>27271.62</c:v>
                </c:pt>
                <c:pt idx="4">
                  <c:v>37226.15</c:v>
                </c:pt>
                <c:pt idx="5">
                  <c:v>29550.76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63-4F64-B5A3-506421B94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891871"/>
        <c:axId val="2033963391"/>
      </c:lineChart>
      <c:lineChart>
        <c:grouping val="standard"/>
        <c:varyColors val="0"/>
        <c:ser>
          <c:idx val="1"/>
          <c:order val="4"/>
          <c:tx>
            <c:strRef>
              <c:f>GCF!$A$22:$B$22</c:f>
              <c:strCache>
                <c:ptCount val="2"/>
                <c:pt idx="0">
                  <c:v>GCF比率</c:v>
                </c:pt>
                <c:pt idx="1">
                  <c:v>指数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GCF!$C$17:$H$17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GCF!$C$22:$H$22</c:f>
              <c:numCache>
                <c:formatCode>#,##0.0;[Red]\-#,##0.0</c:formatCode>
                <c:ptCount val="6"/>
                <c:pt idx="0">
                  <c:v>102.29713615121302</c:v>
                </c:pt>
                <c:pt idx="1">
                  <c:v>100.30173124440974</c:v>
                </c:pt>
                <c:pt idx="2">
                  <c:v>154.53317412245008</c:v>
                </c:pt>
                <c:pt idx="3">
                  <c:v>143.98367240376626</c:v>
                </c:pt>
                <c:pt idx="4">
                  <c:v>126.16115284551317</c:v>
                </c:pt>
                <c:pt idx="5">
                  <c:v>153.39270462079486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E63-4F64-B5A3-506421B94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3093407"/>
        <c:axId val="2003091007"/>
      </c:lineChart>
      <c:catAx>
        <c:axId val="2036891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33963391"/>
        <c:crosses val="autoZero"/>
        <c:auto val="1"/>
        <c:lblAlgn val="ctr"/>
        <c:lblOffset val="100"/>
        <c:noMultiLvlLbl val="0"/>
      </c:catAx>
      <c:valAx>
        <c:axId val="2033963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0"/>
              <c:y val="1.91202777777777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36891871"/>
        <c:crosses val="autoZero"/>
        <c:crossBetween val="between"/>
      </c:valAx>
      <c:valAx>
        <c:axId val="2003091007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.91459064327485384"/>
              <c:y val="2.2648055555555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03093407"/>
        <c:crosses val="max"/>
        <c:crossBetween val="between"/>
      </c:valAx>
      <c:catAx>
        <c:axId val="200309340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309100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9.8629794616210201E-3"/>
          <c:y val="0.90247111111111111"/>
          <c:w val="0.99013702053837893"/>
          <c:h val="6.55213888888888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24</xdr:row>
      <xdr:rowOff>130968</xdr:rowOff>
    </xdr:from>
    <xdr:to>
      <xdr:col>8</xdr:col>
      <xdr:colOff>353475</xdr:colOff>
      <xdr:row>43</xdr:row>
      <xdr:rowOff>111468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4EB2969-013B-40D9-8F1C-C3197F7D2A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86262-7275-4631-BC9C-2CDCD89F360A}">
  <dimension ref="A1:J45"/>
  <sheetViews>
    <sheetView showGridLines="0" tabSelected="1" workbookViewId="0">
      <selection activeCell="A5" sqref="A5"/>
    </sheetView>
  </sheetViews>
  <sheetFormatPr defaultColWidth="0" defaultRowHeight="15" customHeight="1" zeroHeight="1" x14ac:dyDescent="0.45"/>
  <cols>
    <col min="1" max="9" width="9.5546875" style="7" customWidth="1"/>
    <col min="10" max="10" width="8.5546875" style="7" customWidth="1"/>
    <col min="11" max="16384" width="8.88671875" style="7" hidden="1"/>
  </cols>
  <sheetData>
    <row r="1" spans="1:10" x14ac:dyDescent="0.45">
      <c r="A1" s="1" t="s">
        <v>12</v>
      </c>
      <c r="B1" s="1"/>
      <c r="C1" s="1"/>
      <c r="D1" s="1"/>
      <c r="E1" s="1"/>
      <c r="F1" s="1"/>
      <c r="G1" s="1"/>
      <c r="H1" s="1"/>
      <c r="I1" s="1"/>
      <c r="J1" s="2"/>
    </row>
    <row r="2" spans="1:10" x14ac:dyDescent="0.45">
      <c r="A2" s="1" t="s">
        <v>13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45">
      <c r="A3" s="1" t="s">
        <v>9</v>
      </c>
      <c r="B3" s="1"/>
      <c r="C3" s="1"/>
      <c r="D3" s="1"/>
      <c r="E3" s="1"/>
      <c r="F3" s="1"/>
      <c r="G3" s="1"/>
      <c r="H3" s="1"/>
      <c r="I3" s="1"/>
      <c r="J3" s="2"/>
    </row>
    <row r="4" spans="1:10" x14ac:dyDescent="0.45">
      <c r="A4" s="1" t="s">
        <v>0</v>
      </c>
      <c r="B4" s="1"/>
      <c r="C4" s="1"/>
      <c r="D4" s="1"/>
      <c r="E4" s="1"/>
      <c r="F4" s="1"/>
      <c r="G4" s="1"/>
      <c r="H4" s="1"/>
      <c r="I4" s="1"/>
      <c r="J4" s="2"/>
    </row>
    <row r="5" spans="1:10" x14ac:dyDescent="0.45"/>
    <row r="6" spans="1:10" x14ac:dyDescent="0.45">
      <c r="A6" s="3" t="s">
        <v>1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45"/>
    <row r="8" spans="1:10" ht="15.4" thickBot="1" x14ac:dyDescent="0.5">
      <c r="A8" s="6" t="s">
        <v>11</v>
      </c>
      <c r="B8" s="6"/>
    </row>
    <row r="9" spans="1:10" x14ac:dyDescent="0.45">
      <c r="A9" s="7" t="s">
        <v>2</v>
      </c>
      <c r="B9" s="7" t="s">
        <v>3</v>
      </c>
      <c r="C9" s="8" t="s">
        <v>4</v>
      </c>
      <c r="D9" s="9" t="s">
        <v>5</v>
      </c>
      <c r="E9" s="9" t="s">
        <v>6</v>
      </c>
      <c r="F9" s="9" t="s">
        <v>14</v>
      </c>
      <c r="G9" s="9" t="s">
        <v>15</v>
      </c>
      <c r="H9" s="10" t="s">
        <v>16</v>
      </c>
    </row>
    <row r="10" spans="1:10" x14ac:dyDescent="0.45">
      <c r="A10" s="12" t="s">
        <v>17</v>
      </c>
      <c r="B10" s="11" t="s">
        <v>7</v>
      </c>
      <c r="C10" s="20">
        <v>2586106</v>
      </c>
      <c r="D10" s="21">
        <v>1985587</v>
      </c>
      <c r="E10" s="22">
        <v>2111125</v>
      </c>
      <c r="F10" s="22">
        <v>2282378</v>
      </c>
      <c r="G10" s="21">
        <v>2874614</v>
      </c>
      <c r="H10" s="23">
        <v>2492967</v>
      </c>
    </row>
    <row r="11" spans="1:10" ht="24" x14ac:dyDescent="0.45">
      <c r="A11" s="5" t="s">
        <v>18</v>
      </c>
      <c r="B11" s="11" t="s">
        <v>7</v>
      </c>
      <c r="C11" s="20">
        <v>1734033</v>
      </c>
      <c r="D11" s="21">
        <v>1792375</v>
      </c>
      <c r="E11" s="22">
        <v>1595347</v>
      </c>
      <c r="F11" s="22">
        <v>1644290</v>
      </c>
      <c r="G11" s="21">
        <v>1821880</v>
      </c>
      <c r="H11" s="23">
        <v>2039904</v>
      </c>
    </row>
    <row r="12" spans="1:10" ht="15.4" thickBot="1" x14ac:dyDescent="0.5">
      <c r="A12" s="30" t="s">
        <v>19</v>
      </c>
      <c r="B12" s="13" t="s">
        <v>7</v>
      </c>
      <c r="C12" s="24">
        <v>4223128</v>
      </c>
      <c r="D12" s="26">
        <v>3766597</v>
      </c>
      <c r="E12" s="25">
        <v>2398496</v>
      </c>
      <c r="F12" s="25">
        <v>2727162</v>
      </c>
      <c r="G12" s="26">
        <v>3722615</v>
      </c>
      <c r="H12" s="27">
        <v>2955076</v>
      </c>
    </row>
    <row r="13" spans="1:10" x14ac:dyDescent="0.45">
      <c r="C13" s="7" t="s">
        <v>20</v>
      </c>
    </row>
    <row r="14" spans="1:10" x14ac:dyDescent="0.45"/>
    <row r="15" spans="1:10" x14ac:dyDescent="0.45">
      <c r="A15" s="4" t="s">
        <v>25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45">
      <c r="C16" s="6"/>
      <c r="D16" s="6"/>
      <c r="E16" s="6"/>
      <c r="F16" s="6"/>
      <c r="G16" s="6"/>
      <c r="H16" s="6"/>
    </row>
    <row r="17" spans="1:10" x14ac:dyDescent="0.45">
      <c r="A17" s="6"/>
      <c r="B17" s="6"/>
      <c r="C17" s="14" t="str">
        <f t="shared" ref="C17:H17" si="0">C9</f>
        <v>FY17</v>
      </c>
      <c r="D17" s="14" t="str">
        <f t="shared" si="0"/>
        <v>FY18</v>
      </c>
      <c r="E17" s="14" t="str">
        <f t="shared" si="0"/>
        <v>FY19</v>
      </c>
      <c r="F17" s="14" t="str">
        <f t="shared" si="0"/>
        <v>FY20</v>
      </c>
      <c r="G17" s="14" t="str">
        <f t="shared" si="0"/>
        <v>FY21</v>
      </c>
      <c r="H17" s="14" t="str">
        <f t="shared" si="0"/>
        <v>FY22</v>
      </c>
    </row>
    <row r="18" spans="1:10" x14ac:dyDescent="0.45">
      <c r="A18" s="16" t="str">
        <f>A10</f>
        <v>当期利益</v>
      </c>
      <c r="B18" s="16" t="s">
        <v>8</v>
      </c>
      <c r="C18" s="17">
        <f>C10/100</f>
        <v>25861.06</v>
      </c>
      <c r="D18" s="17">
        <f t="shared" ref="D18:H18" si="1">D10/100</f>
        <v>19855.87</v>
      </c>
      <c r="E18" s="17">
        <f t="shared" si="1"/>
        <v>21111.25</v>
      </c>
      <c r="F18" s="17">
        <f t="shared" si="1"/>
        <v>22823.78</v>
      </c>
      <c r="G18" s="17">
        <f t="shared" si="1"/>
        <v>28746.14</v>
      </c>
      <c r="H18" s="17">
        <f t="shared" si="1"/>
        <v>24929.67</v>
      </c>
    </row>
    <row r="19" spans="1:10" x14ac:dyDescent="0.45">
      <c r="A19" s="16" t="s">
        <v>21</v>
      </c>
      <c r="B19" s="16" t="s">
        <v>8</v>
      </c>
      <c r="C19" s="17">
        <f>C11/100</f>
        <v>17340.330000000002</v>
      </c>
      <c r="D19" s="17">
        <f t="shared" ref="D19:H19" si="2">D11/100</f>
        <v>17923.75</v>
      </c>
      <c r="E19" s="17">
        <f t="shared" si="2"/>
        <v>15953.47</v>
      </c>
      <c r="F19" s="17">
        <f t="shared" si="2"/>
        <v>16442.900000000001</v>
      </c>
      <c r="G19" s="17">
        <f t="shared" si="2"/>
        <v>18218.8</v>
      </c>
      <c r="H19" s="17">
        <f t="shared" si="2"/>
        <v>20399.04</v>
      </c>
    </row>
    <row r="20" spans="1:10" x14ac:dyDescent="0.45">
      <c r="A20" s="16" t="s">
        <v>23</v>
      </c>
      <c r="B20" s="16" t="s">
        <v>8</v>
      </c>
      <c r="C20" s="17">
        <f>SUM(C18:C19)</f>
        <v>43201.39</v>
      </c>
      <c r="D20" s="17">
        <f t="shared" ref="D20:H20" si="3">SUM(D18:D19)</f>
        <v>37779.619999999995</v>
      </c>
      <c r="E20" s="17">
        <f t="shared" si="3"/>
        <v>37064.720000000001</v>
      </c>
      <c r="F20" s="17">
        <f t="shared" si="3"/>
        <v>39266.68</v>
      </c>
      <c r="G20" s="17">
        <f t="shared" si="3"/>
        <v>46964.94</v>
      </c>
      <c r="H20" s="17">
        <f t="shared" si="3"/>
        <v>45328.71</v>
      </c>
    </row>
    <row r="21" spans="1:10" x14ac:dyDescent="0.45">
      <c r="A21" s="15" t="s">
        <v>22</v>
      </c>
      <c r="B21" s="16" t="s">
        <v>8</v>
      </c>
      <c r="C21" s="17">
        <f>C12/100</f>
        <v>42231.28</v>
      </c>
      <c r="D21" s="17">
        <f t="shared" ref="D21:H21" si="4">D12/100</f>
        <v>37665.97</v>
      </c>
      <c r="E21" s="17">
        <f t="shared" si="4"/>
        <v>23984.959999999999</v>
      </c>
      <c r="F21" s="17">
        <f t="shared" si="4"/>
        <v>27271.62</v>
      </c>
      <c r="G21" s="17">
        <f t="shared" si="4"/>
        <v>37226.15</v>
      </c>
      <c r="H21" s="17">
        <f t="shared" si="4"/>
        <v>29550.76</v>
      </c>
    </row>
    <row r="22" spans="1:10" x14ac:dyDescent="0.45">
      <c r="A22" s="29" t="s">
        <v>24</v>
      </c>
      <c r="B22" s="18" t="s">
        <v>10</v>
      </c>
      <c r="C22" s="19">
        <f>C20/C21*100</f>
        <v>102.29713615121302</v>
      </c>
      <c r="D22" s="19">
        <f t="shared" ref="D22:H22" si="5">D20/D21*100</f>
        <v>100.30173124440974</v>
      </c>
      <c r="E22" s="19">
        <f t="shared" si="5"/>
        <v>154.53317412245008</v>
      </c>
      <c r="F22" s="19">
        <f t="shared" si="5"/>
        <v>143.98367240376626</v>
      </c>
      <c r="G22" s="19">
        <f t="shared" si="5"/>
        <v>126.16115284551317</v>
      </c>
      <c r="H22" s="19">
        <f t="shared" si="5"/>
        <v>153.39270462079486</v>
      </c>
    </row>
    <row r="23" spans="1:10" x14ac:dyDescent="0.45">
      <c r="A23" s="28"/>
      <c r="B23" s="31"/>
      <c r="C23" s="31"/>
      <c r="D23" s="31"/>
      <c r="E23" s="31"/>
      <c r="F23" s="31"/>
      <c r="G23" s="31"/>
      <c r="H23" s="31"/>
    </row>
    <row r="24" spans="1:10" x14ac:dyDescent="0.45">
      <c r="A24" s="4" t="s">
        <v>26</v>
      </c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45"/>
    <row r="26" spans="1:10" x14ac:dyDescent="0.45"/>
    <row r="27" spans="1:10" x14ac:dyDescent="0.45"/>
    <row r="28" spans="1:10" x14ac:dyDescent="0.45"/>
    <row r="29" spans="1:10" x14ac:dyDescent="0.45"/>
    <row r="30" spans="1:10" x14ac:dyDescent="0.45"/>
    <row r="31" spans="1:10" x14ac:dyDescent="0.45"/>
    <row r="32" spans="1:10" x14ac:dyDescent="0.45"/>
    <row r="33" x14ac:dyDescent="0.45"/>
    <row r="34" x14ac:dyDescent="0.45"/>
    <row r="35" x14ac:dyDescent="0.45"/>
    <row r="36" x14ac:dyDescent="0.45"/>
    <row r="37" x14ac:dyDescent="0.45"/>
    <row r="38" x14ac:dyDescent="0.45"/>
    <row r="39" x14ac:dyDescent="0.45"/>
    <row r="40" x14ac:dyDescent="0.45"/>
    <row r="41" x14ac:dyDescent="0.45"/>
    <row r="42" x14ac:dyDescent="0.45"/>
    <row r="43" x14ac:dyDescent="0.45"/>
    <row r="44" x14ac:dyDescent="0.45"/>
    <row r="45" ht="15" customHeight="1" x14ac:dyDescent="0.45"/>
  </sheetData>
  <phoneticPr fontId="2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69A04485-E25D-4BF5-9B50-946B67B005EC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GCF!C12:H12</xm:f>
              <xm:sqref>I12</xm:sqref>
            </x14:sparkline>
          </x14:sparklines>
        </x14:sparklineGroup>
        <x14:sparklineGroup displayEmptyCellsAs="gap" high="1" low="1" xr2:uid="{1D8F97F5-FF97-4D73-A433-3CBE6DD23430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GCF!C11:H11</xm:f>
              <xm:sqref>I11</xm:sqref>
            </x14:sparkline>
          </x14:sparklines>
        </x14:sparklineGroup>
        <x14:sparklineGroup displayEmptyCellsAs="gap" high="1" low="1" xr2:uid="{3EA13AC6-CEC6-452E-B0B0-E7406453C961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GCF!C10:H10</xm:f>
              <xm:sqref>I10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GCF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2023-07-15T07:52:36Z</dcterms:created>
  <dcterms:modified xsi:type="dcterms:W3CDTF">2023-07-15T07:53:13Z</dcterms:modified>
  <cp:category/>
  <cp:contentStatus/>
</cp:coreProperties>
</file>