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" documentId="8_{7F840A19-0C12-4300-8A06-0D67E848A2AF}" xr6:coauthVersionLast="47" xr6:coauthVersionMax="47" xr10:uidLastSave="{E763F060-CEE9-4EC5-B895-D9166399A2F1}"/>
  <bookViews>
    <workbookView xWindow="-98" yWindow="-98" windowWidth="20715" windowHeight="13155" tabRatio="681" xr2:uid="{F0365B5C-8FC7-4E81-8465-7077C0B2E864}"/>
  </bookViews>
  <sheets>
    <sheet name="CFマージン" sheetId="5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51" l="1"/>
  <c r="D22" i="51"/>
  <c r="C21" i="51"/>
  <c r="C20" i="51"/>
  <c r="C23" i="51" s="1"/>
  <c r="C19" i="51"/>
  <c r="C22" i="51" s="1"/>
  <c r="D18" i="51"/>
  <c r="C18" i="51"/>
  <c r="H20" i="51"/>
  <c r="G20" i="51"/>
  <c r="F20" i="51"/>
  <c r="E20" i="51"/>
  <c r="D20" i="51"/>
  <c r="H19" i="51"/>
  <c r="H22" i="51" s="1"/>
  <c r="G19" i="51"/>
  <c r="F19" i="51"/>
  <c r="F22" i="51" s="1"/>
  <c r="E19" i="51"/>
  <c r="E22" i="51" s="1"/>
  <c r="D19" i="51"/>
  <c r="H18" i="51"/>
  <c r="G18" i="51"/>
  <c r="G22" i="51" s="1"/>
  <c r="F18" i="51"/>
  <c r="E18" i="51"/>
  <c r="H17" i="51"/>
  <c r="G17" i="51"/>
  <c r="F17" i="51"/>
  <c r="E17" i="51"/>
  <c r="D17" i="51"/>
  <c r="C17" i="51"/>
  <c r="D21" i="51" l="1"/>
  <c r="E21" i="51"/>
  <c r="F21" i="51"/>
  <c r="G21" i="51"/>
  <c r="E23" i="51"/>
  <c r="H21" i="51"/>
  <c r="F23" i="51"/>
  <c r="G23" i="51"/>
  <c r="H23" i="51"/>
</calcChain>
</file>

<file path=xl/sharedStrings.xml><?xml version="1.0" encoding="utf-8"?>
<sst xmlns="http://schemas.openxmlformats.org/spreadsheetml/2006/main" count="35" uniqueCount="29">
  <si>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</si>
  <si>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</si>
  <si>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</si>
  <si>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</si>
  <si>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</si>
  <si>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</si>
  <si>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</si>
  <si>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</si>
  <si>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</si>
  <si>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ROS</t>
    <phoneticPr fontId="2"/>
  </si>
  <si>
    <t>%</t>
    <phoneticPr fontId="5"/>
  </si>
  <si>
    <t>営業収益</t>
    <rPh sb="0" eb="2">
      <t>エイギョウ</t>
    </rPh>
    <rPh sb="2" eb="4">
      <t>シュウエキ</t>
    </rPh>
    <phoneticPr fontId="5"/>
  </si>
  <si>
    <t>サンプル_トヨタ自動車</t>
    <rPh sb="8" eb="11">
      <t>ジドウシャ</t>
    </rPh>
    <phoneticPr fontId="4"/>
  </si>
  <si>
    <t>売上高</t>
    <rPh sb="0" eb="3">
      <t>ウリアゲダカ</t>
    </rPh>
    <phoneticPr fontId="2"/>
  </si>
  <si>
    <t>営業利益</t>
    <rPh sb="0" eb="4">
      <t>エイギョウリエキ</t>
    </rPh>
    <phoneticPr fontId="2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</si>
  <si>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</si>
  <si>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</si>
  <si>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</si>
  <si>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</si>
  <si>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</si>
  <si>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</si>
  <si>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営業CF</t>
    <rPh sb="0" eb="2">
      <t>エイギョウ</t>
    </rPh>
    <phoneticPr fontId="2"/>
  </si>
  <si>
    <t>※FY17=2017年度＝2018年3月期</t>
    <rPh sb="17" eb="18">
      <t>ネン</t>
    </rPh>
    <rPh sb="19" eb="21">
      <t>ガツキ</t>
    </rPh>
    <phoneticPr fontId="5"/>
  </si>
  <si>
    <t>営業利益</t>
    <rPh sb="0" eb="2">
      <t>エイギョウ</t>
    </rPh>
    <rPh sb="2" eb="4">
      <t>リエキ</t>
    </rPh>
    <phoneticPr fontId="5"/>
  </si>
  <si>
    <t>キャッシュ利益比率</t>
    <rPh sb="5" eb="9">
      <t>リエキヒリツ</t>
    </rPh>
    <phoneticPr fontId="2"/>
  </si>
  <si>
    <t>CFマージン</t>
    <phoneticPr fontId="2"/>
  </si>
  <si>
    <t>CFマージン</t>
    <phoneticPr fontId="5"/>
  </si>
  <si>
    <t>CFマージンの推移</t>
    <rPh sb="7" eb="9">
      <t>スイイ</t>
    </rPh>
    <phoneticPr fontId="5"/>
  </si>
  <si>
    <t>CFマージンの計算</t>
    <rPh sb="7" eb="9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</si>
</sst>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0.0%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4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40" fontId="9" fillId="0" borderId="0" xfId="1" applyNumberFormat="1" applyFont="1" applyBorder="1">
      <alignment vertical="center"/>
    </xf>
    <xf numFmtId="178" fontId="9" fillId="0" borderId="0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CF</a:t>
            </a:r>
            <a:r>
              <a:rPr lang="ja-JP" altLang="en-US" b="1"/>
              <a:t>マージン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837426900584807E-2"/>
          <c:y val="0.15443722222222223"/>
          <c:w val="0.85701213450292402"/>
          <c:h val="0.66272500000000001"/>
        </c:manualLayout>
      </c:layout>
      <c:lineChart>
        <c:grouping val="standard"/>
        <c:varyColors val="0"/>
        <c:ser>
          <c:idx val="5"/>
          <c:order val="2"/>
          <c:tx>
            <c:strRef>
              <c:f>CFマージン!$A$23:$B$23</c:f>
              <c:strCache>
                <c:ptCount val="2"/>
                <c:pt idx="0">
                  <c:v>CFマージン</c:v>
                </c:pt>
                <c:pt idx="1">
                  <c:v>%</c:v>
                </c:pt>
              </c:strCache>
            </c:strRef>
          </c:tx>
          <c:spPr>
            <a:ln w="3810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CFマージン!$C$17:$H$17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CFマージン!$C$23:$H$23</c:f>
              <c:numCache>
                <c:formatCode>#,##0.0;[Red]\-#,##0.0</c:formatCode>
                <c:ptCount val="6"/>
                <c:pt idx="0">
                  <c:v>14.374399028438528</c:v>
                </c:pt>
                <c:pt idx="1">
                  <c:v>12.461578615879656</c:v>
                </c:pt>
                <c:pt idx="2">
                  <c:v>8.0307107480486444</c:v>
                </c:pt>
                <c:pt idx="3">
                  <c:v>10.020954198324619</c:v>
                </c:pt>
                <c:pt idx="4">
                  <c:v>11.863204224336602</c:v>
                </c:pt>
                <c:pt idx="5">
                  <c:v>7.9535239772260002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89-43D5-8C4B-137E713E8780}"/>
            </c:ext>
          </c:extLst>
        </c:ser>
        <c:ser>
          <c:idx val="4"/>
          <c:order val="1"/>
          <c:tx>
            <c:strRef>
              <c:f>CFマージン!$A$22:$B$22</c:f>
              <c:strCache>
                <c:ptCount val="2"/>
                <c:pt idx="0">
                  <c:v>ROS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CFマージン!$C$17:$H$17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CFマージン!$C$22:$H$22</c:f>
              <c:numCache>
                <c:formatCode>#,##0.0;[Red]\-#,##0.0</c:formatCode>
                <c:ptCount val="6"/>
                <c:pt idx="0">
                  <c:v>8.1684888549877108</c:v>
                </c:pt>
                <c:pt idx="1">
                  <c:v>8.1637366582410493</c:v>
                </c:pt>
                <c:pt idx="2">
                  <c:v>8.0331750436366161</c:v>
                </c:pt>
                <c:pt idx="3">
                  <c:v>8.0756229543604441</c:v>
                </c:pt>
                <c:pt idx="4">
                  <c:v>9.5466668740206782</c:v>
                </c:pt>
                <c:pt idx="5">
                  <c:v>7.3343466212172821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89-43D5-8C4B-137E713E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53919"/>
        <c:axId val="1286355807"/>
      </c:lineChart>
      <c:lineChart>
        <c:grouping val="standard"/>
        <c:varyColors val="0"/>
        <c:ser>
          <c:idx val="3"/>
          <c:order val="0"/>
          <c:tx>
            <c:strRef>
              <c:f>CFマージン!$A$21:$B$21</c:f>
              <c:strCache>
                <c:ptCount val="2"/>
                <c:pt idx="0">
                  <c:v>キャッシュ利益比率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CFマージン!$C$17:$H$17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CFマージン!$C$21:$H$21</c:f>
              <c:numCache>
                <c:formatCode>#,##0.0;[Red]\-#,##0.0</c:formatCode>
                <c:ptCount val="6"/>
                <c:pt idx="0">
                  <c:v>175.97378515931331</c:v>
                </c:pt>
                <c:pt idx="1">
                  <c:v>152.64552419510079</c:v>
                </c:pt>
                <c:pt idx="2">
                  <c:v>99.969323516858722</c:v>
                </c:pt>
                <c:pt idx="3">
                  <c:v>124.08893103303926</c:v>
                </c:pt>
                <c:pt idx="4">
                  <c:v>124.2654046787776</c:v>
                </c:pt>
                <c:pt idx="5">
                  <c:v>108.44216108109099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89-43D5-8C4B-137E713E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024319"/>
        <c:axId val="1286338527"/>
      </c:lineChart>
      <c:catAx>
        <c:axId val="127995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86355807"/>
        <c:crosses val="autoZero"/>
        <c:auto val="1"/>
        <c:lblAlgn val="ctr"/>
        <c:lblOffset val="100"/>
        <c:noMultiLvlLbl val="0"/>
      </c:catAx>
      <c:valAx>
        <c:axId val="128635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CFM,ROS: 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6.3798055555555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9953919"/>
        <c:crosses val="autoZero"/>
        <c:crossBetween val="between"/>
      </c:valAx>
      <c:valAx>
        <c:axId val="1286338527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CIR: 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89185511695906428"/>
              <c:y val="5.980277777777778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59024319"/>
        <c:crosses val="max"/>
        <c:crossBetween val="between"/>
      </c:valAx>
      <c:catAx>
        <c:axId val="12590243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6338527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92868</xdr:rowOff>
    </xdr:from>
    <xdr:to>
      <xdr:col>8</xdr:col>
      <xdr:colOff>372525</xdr:colOff>
      <xdr:row>44</xdr:row>
      <xdr:rowOff>73368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1D9AD7-39B4-672B-9B7C-C3DAFBFDC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B66C-14E1-427D-B12B-7BD3FA253D7B}">
  <dimension ref="A1:J45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6" customWidth="1"/>
    <col min="10" max="10" width="8.5546875" style="6" customWidth="1"/>
    <col min="11" max="16384" width="8.88671875" style="6" hidden="1"/>
  </cols>
  <sheetData>
    <row r="1" spans="1:10" x14ac:dyDescent="0.45">
      <c r="A1" s="1" t="s">
        <v>17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15</v>
      </c>
      <c r="B8" s="5"/>
    </row>
    <row r="9" spans="1:10" x14ac:dyDescent="0.45">
      <c r="A9" s="6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8" t="s">
        <v>18</v>
      </c>
      <c r="G9" s="8" t="s">
        <v>19</v>
      </c>
      <c r="H9" s="9" t="s">
        <v>20</v>
      </c>
    </row>
    <row r="10" spans="1:10" x14ac:dyDescent="0.45">
      <c r="A10" s="11" t="s">
        <v>11</v>
      </c>
      <c r="B10" s="10" t="s">
        <v>7</v>
      </c>
      <c r="C10" s="20">
        <v>29379510</v>
      </c>
      <c r="D10" s="21">
        <v>30225681</v>
      </c>
      <c r="E10" s="22">
        <v>29866547</v>
      </c>
      <c r="F10" s="22">
        <v>27214594</v>
      </c>
      <c r="G10" s="21">
        <v>31379507</v>
      </c>
      <c r="H10" s="23">
        <v>37154298</v>
      </c>
    </row>
    <row r="11" spans="1:10" x14ac:dyDescent="0.45">
      <c r="A11" s="11" t="s">
        <v>23</v>
      </c>
      <c r="B11" s="10" t="s">
        <v>7</v>
      </c>
      <c r="C11" s="20">
        <v>2399862</v>
      </c>
      <c r="D11" s="21">
        <v>2467545</v>
      </c>
      <c r="E11" s="22">
        <v>2399232</v>
      </c>
      <c r="F11" s="22">
        <v>2197748</v>
      </c>
      <c r="G11" s="21">
        <v>2995697</v>
      </c>
      <c r="H11" s="23">
        <v>2725025</v>
      </c>
    </row>
    <row r="12" spans="1:10" ht="15.4" thickBot="1" x14ac:dyDescent="0.5">
      <c r="A12" s="12" t="s">
        <v>16</v>
      </c>
      <c r="B12" s="13" t="s">
        <v>7</v>
      </c>
      <c r="C12" s="24">
        <v>4223128</v>
      </c>
      <c r="D12" s="26">
        <v>3766597</v>
      </c>
      <c r="E12" s="25">
        <v>2398496</v>
      </c>
      <c r="F12" s="25">
        <v>2727162</v>
      </c>
      <c r="G12" s="26">
        <v>3722615</v>
      </c>
      <c r="H12" s="27">
        <v>2955076</v>
      </c>
    </row>
    <row r="13" spans="1:10" x14ac:dyDescent="0.45">
      <c r="C13" s="6" t="s">
        <v>22</v>
      </c>
    </row>
    <row r="14" spans="1:10" x14ac:dyDescent="0.45"/>
    <row r="15" spans="1:10" x14ac:dyDescent="0.45">
      <c r="A15" s="4" t="s">
        <v>28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5"/>
      <c r="D16" s="5"/>
      <c r="E16" s="5"/>
      <c r="F16" s="5"/>
      <c r="G16" s="5"/>
      <c r="H16" s="5"/>
    </row>
    <row r="17" spans="1:10" x14ac:dyDescent="0.45">
      <c r="A17" s="5"/>
      <c r="B17" s="5"/>
      <c r="C17" s="14" t="str">
        <f t="shared" ref="C17:H17" si="0">C9</f>
        <v>FY17</v>
      </c>
      <c r="D17" s="14" t="str">
        <f t="shared" si="0"/>
        <v>FY18</v>
      </c>
      <c r="E17" s="14" t="str">
        <f t="shared" si="0"/>
        <v>FY19</v>
      </c>
      <c r="F17" s="14" t="str">
        <f t="shared" si="0"/>
        <v>FY20</v>
      </c>
      <c r="G17" s="14" t="str">
        <f t="shared" si="0"/>
        <v>FY21</v>
      </c>
      <c r="H17" s="14" t="str">
        <f t="shared" si="0"/>
        <v>FY22</v>
      </c>
    </row>
    <row r="18" spans="1:10" x14ac:dyDescent="0.45">
      <c r="A18" s="15" t="s">
        <v>13</v>
      </c>
      <c r="B18" s="15" t="s">
        <v>8</v>
      </c>
      <c r="C18" s="16">
        <f t="shared" ref="C18:H20" si="1">C10/100</f>
        <v>293795.09999999998</v>
      </c>
      <c r="D18" s="16">
        <f t="shared" si="1"/>
        <v>302256.81</v>
      </c>
      <c r="E18" s="16">
        <f t="shared" si="1"/>
        <v>298665.46999999997</v>
      </c>
      <c r="F18" s="16">
        <f t="shared" si="1"/>
        <v>272145.94</v>
      </c>
      <c r="G18" s="16">
        <f t="shared" si="1"/>
        <v>313795.07</v>
      </c>
      <c r="H18" s="16">
        <f t="shared" si="1"/>
        <v>371542.98</v>
      </c>
    </row>
    <row r="19" spans="1:10" x14ac:dyDescent="0.45">
      <c r="A19" s="15" t="s">
        <v>14</v>
      </c>
      <c r="B19" s="15" t="s">
        <v>8</v>
      </c>
      <c r="C19" s="16">
        <f t="shared" si="1"/>
        <v>23998.62</v>
      </c>
      <c r="D19" s="16">
        <f t="shared" si="1"/>
        <v>24675.45</v>
      </c>
      <c r="E19" s="16">
        <f t="shared" si="1"/>
        <v>23992.32</v>
      </c>
      <c r="F19" s="16">
        <f t="shared" si="1"/>
        <v>21977.48</v>
      </c>
      <c r="G19" s="16">
        <f t="shared" si="1"/>
        <v>29956.97</v>
      </c>
      <c r="H19" s="16">
        <f t="shared" si="1"/>
        <v>27250.25</v>
      </c>
    </row>
    <row r="20" spans="1:10" x14ac:dyDescent="0.45">
      <c r="A20" s="15" t="s">
        <v>21</v>
      </c>
      <c r="B20" s="15" t="s">
        <v>8</v>
      </c>
      <c r="C20" s="16">
        <f t="shared" si="1"/>
        <v>42231.28</v>
      </c>
      <c r="D20" s="16">
        <f t="shared" si="1"/>
        <v>37665.97</v>
      </c>
      <c r="E20" s="16">
        <f t="shared" si="1"/>
        <v>23984.959999999999</v>
      </c>
      <c r="F20" s="16">
        <f t="shared" si="1"/>
        <v>27271.62</v>
      </c>
      <c r="G20" s="16">
        <f t="shared" si="1"/>
        <v>37226.15</v>
      </c>
      <c r="H20" s="16">
        <f t="shared" si="1"/>
        <v>29550.76</v>
      </c>
    </row>
    <row r="21" spans="1:10" ht="24" x14ac:dyDescent="0.45">
      <c r="A21" s="28" t="s">
        <v>24</v>
      </c>
      <c r="B21" s="15" t="s">
        <v>10</v>
      </c>
      <c r="C21" s="19">
        <f t="shared" ref="C21:H21" si="2">C20/C19*100</f>
        <v>175.97378515931331</v>
      </c>
      <c r="D21" s="19">
        <f t="shared" si="2"/>
        <v>152.64552419510079</v>
      </c>
      <c r="E21" s="19">
        <f t="shared" si="2"/>
        <v>99.969323516858722</v>
      </c>
      <c r="F21" s="19">
        <f t="shared" si="2"/>
        <v>124.08893103303926</v>
      </c>
      <c r="G21" s="19">
        <f t="shared" si="2"/>
        <v>124.2654046787776</v>
      </c>
      <c r="H21" s="19">
        <f t="shared" si="2"/>
        <v>108.44216108109099</v>
      </c>
    </row>
    <row r="22" spans="1:10" x14ac:dyDescent="0.45">
      <c r="A22" s="15" t="s">
        <v>9</v>
      </c>
      <c r="B22" s="15" t="s">
        <v>10</v>
      </c>
      <c r="C22" s="19">
        <f>C19/C18*100</f>
        <v>8.1684888549877108</v>
      </c>
      <c r="D22" s="19">
        <f t="shared" ref="D22:H22" si="3">D19/D18*100</f>
        <v>8.1637366582410493</v>
      </c>
      <c r="E22" s="19">
        <f t="shared" si="3"/>
        <v>8.0331750436366161</v>
      </c>
      <c r="F22" s="19">
        <f t="shared" si="3"/>
        <v>8.0756229543604441</v>
      </c>
      <c r="G22" s="19">
        <f t="shared" si="3"/>
        <v>9.5466668740206782</v>
      </c>
      <c r="H22" s="19">
        <f t="shared" si="3"/>
        <v>7.3343466212172821</v>
      </c>
    </row>
    <row r="23" spans="1:10" x14ac:dyDescent="0.45">
      <c r="A23" s="17" t="s">
        <v>25</v>
      </c>
      <c r="B23" s="17" t="s">
        <v>10</v>
      </c>
      <c r="C23" s="18">
        <f t="shared" ref="C23:H23" si="4">C20/C18*100</f>
        <v>14.374399028438528</v>
      </c>
      <c r="D23" s="18">
        <f t="shared" si="4"/>
        <v>12.461578615879656</v>
      </c>
      <c r="E23" s="18">
        <f t="shared" si="4"/>
        <v>8.0307107480486444</v>
      </c>
      <c r="F23" s="18">
        <f t="shared" si="4"/>
        <v>10.020954198324619</v>
      </c>
      <c r="G23" s="18">
        <f t="shared" si="4"/>
        <v>11.863204224336602</v>
      </c>
      <c r="H23" s="18">
        <f t="shared" si="4"/>
        <v>7.9535239772260002</v>
      </c>
    </row>
    <row r="24" spans="1:10" x14ac:dyDescent="0.45">
      <c r="A24" s="29"/>
      <c r="B24" s="30"/>
      <c r="C24" s="31"/>
      <c r="D24" s="31"/>
      <c r="E24" s="31"/>
      <c r="F24" s="31"/>
      <c r="G24" s="31"/>
      <c r="H24" s="31"/>
    </row>
    <row r="25" spans="1:10" x14ac:dyDescent="0.45">
      <c r="A25" s="4" t="s">
        <v>27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42FD771-45FC-4E11-8AEA-CFE4D05E252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CFマージン!C11:H11</xm:f>
              <xm:sqref>I11</xm:sqref>
            </x14:sparkline>
          </x14:sparklines>
        </x14:sparklineGroup>
        <x14:sparklineGroup displayEmptyCellsAs="gap" high="1" low="1" xr2:uid="{69D9AAD8-E1E9-435F-8E2A-D1F0C0F2CDB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CFマージン!C12:H12</xm:f>
              <xm:sqref>I12</xm:sqref>
            </x14:sparkline>
          </x14:sparklines>
        </x14:sparklineGroup>
        <x14:sparklineGroup displayEmptyCellsAs="gap" high="1" low="1" xr2:uid="{EB63E5A9-5D9F-41B2-9B12-047ADEDBE03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CFマージン!C10:H10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CFマージン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2023-08-07T10:21:26Z</dcterms:modified>
  <cp:category/>
  <cp:contentStatus/>
</cp:coreProperties>
</file>