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1" documentId="8_{8FF74F2C-9FCC-4713-9BE1-2A09A69B0F2E}" xr6:coauthVersionLast="47" xr6:coauthVersionMax="47" xr10:uidLastSave="{64CAE500-8C4C-4A27-8B92-93CE39A5D355}"/>
  <bookViews>
    <workbookView xWindow="-98" yWindow="-98" windowWidth="20715" windowHeight="13155" xr2:uid="{68E2C076-72C9-4123-A12C-10F250F0AE54}"/>
  </bookViews>
  <sheets>
    <sheet name="FCF-IBD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0" l="1"/>
  <c r="E54" i="20"/>
  <c r="F54" i="20"/>
  <c r="G54" i="20"/>
  <c r="H54" i="20"/>
  <c r="C54" i="20"/>
  <c r="C52" i="20"/>
  <c r="C51" i="20"/>
  <c r="C50" i="20"/>
  <c r="C49" i="20"/>
  <c r="C48" i="20"/>
  <c r="C46" i="20"/>
  <c r="C45" i="20"/>
  <c r="H52" i="20"/>
  <c r="G52" i="20"/>
  <c r="F52" i="20"/>
  <c r="E52" i="20"/>
  <c r="D52" i="20"/>
  <c r="H51" i="20"/>
  <c r="G51" i="20"/>
  <c r="F51" i="20"/>
  <c r="E51" i="20"/>
  <c r="D51" i="20"/>
  <c r="H50" i="20"/>
  <c r="G50" i="20"/>
  <c r="F50" i="20"/>
  <c r="E50" i="20"/>
  <c r="D50" i="20"/>
  <c r="H49" i="20"/>
  <c r="G49" i="20"/>
  <c r="F49" i="20"/>
  <c r="E49" i="20"/>
  <c r="D49" i="20"/>
  <c r="H48" i="20"/>
  <c r="G48" i="20"/>
  <c r="F48" i="20"/>
  <c r="E48" i="20"/>
  <c r="D48" i="20"/>
  <c r="H46" i="20"/>
  <c r="G46" i="20"/>
  <c r="F46" i="20"/>
  <c r="E46" i="20"/>
  <c r="D46" i="20"/>
  <c r="H45" i="20"/>
  <c r="G45" i="20"/>
  <c r="F45" i="20"/>
  <c r="E45" i="20"/>
  <c r="D45" i="20"/>
  <c r="H44" i="20"/>
  <c r="G44" i="20"/>
  <c r="F44" i="20"/>
  <c r="E44" i="20"/>
  <c r="D44" i="20"/>
  <c r="C44" i="20"/>
  <c r="C47" i="20" l="1"/>
  <c r="C55" i="20" s="1"/>
  <c r="C53" i="20"/>
  <c r="C56" i="20" s="1"/>
  <c r="D47" i="20"/>
  <c r="D55" i="20" s="1"/>
  <c r="E53" i="20"/>
  <c r="E56" i="20" s="1"/>
  <c r="H47" i="20"/>
  <c r="H55" i="20" s="1"/>
  <c r="G47" i="20"/>
  <c r="G55" i="20" s="1"/>
  <c r="H53" i="20"/>
  <c r="H56" i="20" s="1"/>
  <c r="F47" i="20"/>
  <c r="F55" i="20" s="1"/>
  <c r="D53" i="20"/>
  <c r="D56" i="20" s="1"/>
  <c r="F53" i="20"/>
  <c r="F56" i="20" s="1"/>
  <c r="E47" i="20"/>
  <c r="E55" i="20" s="1"/>
  <c r="G53" i="20"/>
  <c r="G56" i="20" s="1"/>
</calcChain>
</file>

<file path=xl/sharedStrings.xml><?xml version="1.0" encoding="utf-8"?>
<sst xmlns="http://schemas.openxmlformats.org/spreadsheetml/2006/main" count="104" uniqueCount="65">
  <si>
    <t>百万円</t>
    <rPh sb="0" eb="3">
      <t>ヒャクマンエン</t>
    </rPh>
    <phoneticPr fontId="5"/>
  </si>
  <si>
    <t>入力</t>
    <rPh sb="0" eb="2">
      <t>ニュウリョク</t>
    </rPh>
    <phoneticPr fontId="5"/>
  </si>
  <si>
    <t>年</t>
    <rPh sb="0" eb="1">
      <t>ネン</t>
    </rPh>
    <phoneticPr fontId="4"/>
  </si>
  <si>
    <t>百万円</t>
    <rPh sb="0" eb="3">
      <t>ヒャクマンエン</t>
    </rPh>
    <phoneticPr fontId="4"/>
  </si>
  <si>
    <t>期間</t>
    <rPh sb="0" eb="2">
      <t>キカン</t>
    </rPh>
    <phoneticPr fontId="4"/>
  </si>
  <si>
    <t>資金管理</t>
    <rPh sb="0" eb="4">
      <t>シキンカンリ</t>
    </rPh>
    <phoneticPr fontId="5"/>
  </si>
  <si>
    <t>FY17</t>
    <phoneticPr fontId="4"/>
  </si>
  <si>
    <t>FY18</t>
    <phoneticPr fontId="4"/>
  </si>
  <si>
    <t>FY19</t>
  </si>
  <si>
    <t>FY20</t>
  </si>
  <si>
    <t>FY21</t>
  </si>
  <si>
    <t>FY22</t>
  </si>
  <si>
    <t>営業CF</t>
    <rPh sb="0" eb="2">
      <t>エイギョウ</t>
    </rPh>
    <phoneticPr fontId="4"/>
  </si>
  <si>
    <t>●財務諸表</t>
    <rPh sb="1" eb="5">
      <t>ザイムショヒョウ</t>
    </rPh>
    <phoneticPr fontId="4"/>
  </si>
  <si>
    <t>億円</t>
    <rPh sb="0" eb="2">
      <t>オクエン</t>
    </rPh>
    <phoneticPr fontId="4"/>
  </si>
  <si>
    <t>※FY17=2017年度＝2018年3月期</t>
    <rPh sb="17" eb="18">
      <t>ネン</t>
    </rPh>
    <rPh sb="19" eb="21">
      <t>ガツキ</t>
    </rPh>
    <phoneticPr fontId="4"/>
  </si>
  <si>
    <t>営業CF</t>
    <rPh sb="0" eb="2">
      <t>エイギョウ</t>
    </rPh>
    <phoneticPr fontId="10"/>
  </si>
  <si>
    <t>%</t>
    <phoneticPr fontId="4"/>
  </si>
  <si>
    <t>投資CF</t>
    <rPh sb="0" eb="2">
      <t>トウシ</t>
    </rPh>
    <phoneticPr fontId="4"/>
  </si>
  <si>
    <t>投資CF</t>
    <rPh sb="0" eb="2">
      <t>トウシ</t>
    </rPh>
    <phoneticPr fontId="10"/>
  </si>
  <si>
    <t>サンプル_ダイキン工業</t>
    <rPh sb="9" eb="11">
      <t>コウギョウ</t>
    </rPh>
    <phoneticPr fontId="5"/>
  </si>
  <si>
    <t>税引前利益</t>
    <rPh sb="0" eb="3">
      <t>ゼイビキマエ</t>
    </rPh>
    <rPh sb="3" eb="5">
      <t>リエキ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</si>
  <si>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</si>
  <si>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減損損失</t>
    <rPh sb="0" eb="2">
      <t>ゲンソン</t>
    </rPh>
    <rPh sb="2" eb="4">
      <t>ソンシツ</t>
    </rPh>
    <phoneticPr fontId="4"/>
  </si>
  <si>
    <t>のれん償却額</t>
    <rPh sb="3" eb="5">
      <t>ショウキャク</t>
    </rPh>
    <rPh sb="5" eb="6">
      <t>ガク</t>
    </rPh>
    <phoneticPr fontId="4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</si>
  <si>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4"/>
  </si>
  <si>
    <t>利息の支払額</t>
    <rPh sb="0" eb="2">
      <t>リソク</t>
    </rPh>
    <rPh sb="3" eb="5">
      <t>シハライ</t>
    </rPh>
    <rPh sb="5" eb="6">
      <t>ガク</t>
    </rPh>
    <phoneticPr fontId="4"/>
  </si>
  <si>
    <t>法人税等の支払額</t>
    <phoneticPr fontId="4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</si>
  <si>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4"/>
  </si>
  <si>
    <t>固定資産処分損益</t>
    <rPh sb="0" eb="2">
      <t>コテイ</t>
    </rPh>
    <rPh sb="2" eb="4">
      <t>シサン</t>
    </rPh>
    <rPh sb="4" eb="6">
      <t>ショブン</t>
    </rPh>
    <rPh sb="6" eb="8">
      <t>ソンエキ</t>
    </rPh>
    <phoneticPr fontId="4"/>
  </si>
  <si>
    <t>投資有価証券売却損益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phoneticPr fontId="4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</si>
  <si>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4"/>
  </si>
  <si>
    <t>売上債権の増減額</t>
    <phoneticPr fontId="4"/>
  </si>
  <si>
    <t>棚卸資産の増減額</t>
    <phoneticPr fontId="4"/>
  </si>
  <si>
    <t>仕入債務の増減額</t>
    <phoneticPr fontId="4"/>
  </si>
  <si>
    <t>未払金の増減額</t>
    <phoneticPr fontId="4"/>
  </si>
  <si>
    <t>未払費用の増減額</t>
    <phoneticPr fontId="4"/>
  </si>
  <si>
    <t>退職給付に係る負債の増減額</t>
    <phoneticPr fontId="4"/>
  </si>
  <si>
    <t>退職給付に係る資産の増減額</t>
    <phoneticPr fontId="4"/>
  </si>
  <si>
    <t>その他</t>
    <phoneticPr fontId="4"/>
  </si>
  <si>
    <t>有形固定資産の取得による支出</t>
    <phoneticPr fontId="4"/>
  </si>
  <si>
    <t>有形固定資産の売却による収入</t>
    <phoneticPr fontId="4"/>
  </si>
  <si>
    <t>貸倒引当金の増減額</t>
    <phoneticPr fontId="4"/>
  </si>
  <si>
    <t>FCF1</t>
    <phoneticPr fontId="10"/>
  </si>
  <si>
    <t>EBIT</t>
    <phoneticPr fontId="10"/>
  </si>
  <si>
    <t>償却費</t>
    <rPh sb="0" eb="3">
      <t>ショウキャクヒ</t>
    </rPh>
    <phoneticPr fontId="10"/>
  </si>
  <si>
    <t>税金支出</t>
    <rPh sb="0" eb="4">
      <t>ゼイキンシシュツ</t>
    </rPh>
    <phoneticPr fontId="10"/>
  </si>
  <si>
    <t>設備投資</t>
    <rPh sb="0" eb="2">
      <t>セツビ</t>
    </rPh>
    <rPh sb="2" eb="4">
      <t>トウシ</t>
    </rPh>
    <phoneticPr fontId="10"/>
  </si>
  <si>
    <t>FCF2</t>
    <phoneticPr fontId="10"/>
  </si>
  <si>
    <t>※FCF1=営業CF－投資CF</t>
    <rPh sb="6" eb="8">
      <t>エイギョウ</t>
    </rPh>
    <rPh sb="11" eb="13">
      <t>トウシ</t>
    </rPh>
    <phoneticPr fontId="4"/>
  </si>
  <si>
    <t>※FCF2=EBIT+償却費－税金支出－運転資本増減－設備投資</t>
    <rPh sb="11" eb="14">
      <t>ショウキャクヒ</t>
    </rPh>
    <rPh sb="15" eb="19">
      <t>ゼイキンシシュツ</t>
    </rPh>
    <rPh sb="20" eb="22">
      <t>ウンテン</t>
    </rPh>
    <rPh sb="22" eb="26">
      <t>シホンゾウゲン</t>
    </rPh>
    <rPh sb="27" eb="29">
      <t>セツビ</t>
    </rPh>
    <rPh sb="29" eb="31">
      <t>トウシ</t>
    </rPh>
    <phoneticPr fontId="4"/>
  </si>
  <si>
    <t>運転資本増減</t>
    <rPh sb="0" eb="2">
      <t>ウンテン</t>
    </rPh>
    <rPh sb="2" eb="4">
      <t>シホン</t>
    </rPh>
    <rPh sb="4" eb="6">
      <t>ゾウゲン</t>
    </rPh>
    <phoneticPr fontId="10"/>
  </si>
  <si>
    <t>FCF対有利子負債比率</t>
    <rPh sb="3" eb="4">
      <t>タイ</t>
    </rPh>
    <rPh sb="4" eb="5">
      <t>ユウ</t>
    </rPh>
    <rPh sb="5" eb="7">
      <t>リシ</t>
    </rPh>
    <rPh sb="7" eb="9">
      <t>フサイ</t>
    </rPh>
    <rPh sb="9" eb="11">
      <t>ヒリツ</t>
    </rPh>
    <phoneticPr fontId="4"/>
  </si>
  <si>
    <t>短期借入金</t>
    <phoneticPr fontId="10"/>
  </si>
  <si>
    <t>CP</t>
    <phoneticPr fontId="10"/>
  </si>
  <si>
    <t>1年内償還予定の社債</t>
    <phoneticPr fontId="10"/>
  </si>
  <si>
    <t>1年内返済予定の長期借入金</t>
    <phoneticPr fontId="10"/>
  </si>
  <si>
    <t>有利子負債</t>
    <rPh sb="0" eb="5">
      <t>ユウリシフサイ</t>
    </rPh>
    <phoneticPr fontId="4"/>
  </si>
  <si>
    <t>FCF対有利子負債比率1</t>
    <rPh sb="3" eb="4">
      <t>タイ</t>
    </rPh>
    <rPh sb="4" eb="11">
      <t>ユウリシフサイヒリツ</t>
    </rPh>
    <phoneticPr fontId="4"/>
  </si>
  <si>
    <t>FCF対有利子負債比率2</t>
    <rPh sb="3" eb="4">
      <t>タイ</t>
    </rPh>
    <rPh sb="4" eb="11">
      <t>ユウリシフサイヒリツ</t>
    </rPh>
    <phoneticPr fontId="4"/>
  </si>
  <si>
    <t>※指数：FY17=100</t>
    <rPh sb="1" eb="3">
      <t>シスウ</t>
    </rPh>
    <phoneticPr fontId="4"/>
  </si>
  <si>
    <t>社債</t>
    <phoneticPr fontId="4"/>
  </si>
  <si>
    <t>長期借入金</t>
    <phoneticPr fontId="4"/>
  </si>
  <si>
    <t>FCF対有利子負債比率の計算</t>
    <rPh sb="12" eb="14">
      <t>ケイサン</t>
    </rPh>
    <phoneticPr fontId="4"/>
  </si>
  <si>
    <t>FCF対有利子負債比率の推移</t>
    <rPh sb="12" eb="14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</si>
</sst>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6" fillId="2" borderId="0" xfId="0" applyFont="1" applyFill="1" applyAlignment="1"/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1" xfId="0" applyFont="1" applyBorder="1">
      <alignment vertical="center"/>
    </xf>
    <xf numFmtId="0" fontId="6" fillId="2" borderId="0" xfId="4" applyFont="1" applyFill="1" applyAlignment="1"/>
    <xf numFmtId="0" fontId="6" fillId="2" borderId="0" xfId="4" applyFont="1" applyFill="1">
      <alignment vertical="center"/>
    </xf>
    <xf numFmtId="0" fontId="6" fillId="0" borderId="0" xfId="4" applyFont="1">
      <alignment vertical="center"/>
    </xf>
    <xf numFmtId="0" fontId="7" fillId="2" borderId="0" xfId="4" applyFont="1" applyFill="1" applyAlignment="1"/>
    <xf numFmtId="0" fontId="6" fillId="0" borderId="3" xfId="4" applyFont="1" applyBorder="1">
      <alignment vertical="center"/>
    </xf>
    <xf numFmtId="0" fontId="8" fillId="3" borderId="8" xfId="4" applyFont="1" applyFill="1" applyBorder="1">
      <alignment vertical="center"/>
    </xf>
    <xf numFmtId="0" fontId="8" fillId="3" borderId="9" xfId="4" applyFont="1" applyFill="1" applyBorder="1">
      <alignment vertical="center"/>
    </xf>
    <xf numFmtId="0" fontId="8" fillId="3" borderId="12" xfId="4" applyFont="1" applyFill="1" applyBorder="1">
      <alignment vertical="center"/>
    </xf>
    <xf numFmtId="0" fontId="6" fillId="0" borderId="1" xfId="4" applyFont="1" applyBorder="1" applyAlignment="1">
      <alignment vertical="center" wrapText="1"/>
    </xf>
    <xf numFmtId="0" fontId="6" fillId="0" borderId="2" xfId="4" applyFont="1" applyBorder="1">
      <alignment vertical="center"/>
    </xf>
    <xf numFmtId="0" fontId="7" fillId="2" borderId="0" xfId="4" applyFont="1" applyFill="1">
      <alignment vertical="center"/>
    </xf>
    <xf numFmtId="0" fontId="6" fillId="4" borderId="3" xfId="4" applyFont="1" applyFill="1" applyBorder="1">
      <alignment vertical="center"/>
    </xf>
    <xf numFmtId="0" fontId="6" fillId="5" borderId="19" xfId="4" applyFont="1" applyFill="1" applyBorder="1">
      <alignment vertical="center"/>
    </xf>
    <xf numFmtId="0" fontId="6" fillId="5" borderId="1" xfId="4" applyFont="1" applyFill="1" applyBorder="1">
      <alignment vertical="center"/>
    </xf>
    <xf numFmtId="0" fontId="6" fillId="5" borderId="5" xfId="4" applyFont="1" applyFill="1" applyBorder="1">
      <alignment vertical="center"/>
    </xf>
    <xf numFmtId="38" fontId="6" fillId="0" borderId="19" xfId="5" applyFont="1" applyBorder="1">
      <alignment vertical="center"/>
    </xf>
    <xf numFmtId="38" fontId="6" fillId="0" borderId="1" xfId="5" applyFont="1" applyBorder="1">
      <alignment vertical="center"/>
    </xf>
    <xf numFmtId="0" fontId="6" fillId="0" borderId="0" xfId="4" applyFont="1" applyAlignment="1">
      <alignment vertical="center" wrapText="1"/>
    </xf>
    <xf numFmtId="38" fontId="6" fillId="0" borderId="0" xfId="5" applyFont="1" applyBorder="1">
      <alignment vertical="center"/>
    </xf>
    <xf numFmtId="38" fontId="12" fillId="3" borderId="7" xfId="5" applyFont="1" applyFill="1" applyBorder="1">
      <alignment vertical="center"/>
    </xf>
    <xf numFmtId="38" fontId="12" fillId="3" borderId="15" xfId="5" applyFont="1" applyFill="1" applyBorder="1">
      <alignment vertical="center"/>
    </xf>
    <xf numFmtId="38" fontId="12" fillId="3" borderId="15" xfId="5" applyFont="1" applyFill="1" applyBorder="1" applyAlignment="1">
      <alignment vertical="center" wrapText="1"/>
    </xf>
    <xf numFmtId="38" fontId="12" fillId="3" borderId="2" xfId="5" applyFont="1" applyFill="1" applyBorder="1">
      <alignment vertical="center"/>
    </xf>
    <xf numFmtId="0" fontId="11" fillId="0" borderId="1" xfId="4" applyFont="1" applyBorder="1" applyAlignment="1">
      <alignment vertical="center" wrapText="1"/>
    </xf>
    <xf numFmtId="178" fontId="6" fillId="0" borderId="5" xfId="1" applyNumberFormat="1" applyFont="1" applyBorder="1">
      <alignment vertical="center"/>
    </xf>
    <xf numFmtId="0" fontId="13" fillId="0" borderId="1" xfId="4" applyFont="1" applyBorder="1" applyAlignment="1">
      <alignment vertical="center" wrapText="1"/>
    </xf>
    <xf numFmtId="38" fontId="6" fillId="0" borderId="5" xfId="5" applyFont="1" applyBorder="1">
      <alignment vertical="center"/>
    </xf>
    <xf numFmtId="38" fontId="12" fillId="3" borderId="7" xfId="5" applyFont="1" applyFill="1" applyBorder="1" applyAlignment="1">
      <alignment vertical="center" wrapText="1"/>
    </xf>
    <xf numFmtId="0" fontId="6" fillId="5" borderId="13" xfId="4" applyFont="1" applyFill="1" applyBorder="1">
      <alignment vertical="center"/>
    </xf>
    <xf numFmtId="38" fontId="6" fillId="0" borderId="13" xfId="5" applyFont="1" applyBorder="1">
      <alignment vertical="center"/>
    </xf>
    <xf numFmtId="0" fontId="13" fillId="5" borderId="1" xfId="4" applyFont="1" applyFill="1" applyBorder="1">
      <alignment vertical="center"/>
    </xf>
    <xf numFmtId="38" fontId="8" fillId="3" borderId="10" xfId="1" applyFont="1" applyFill="1" applyBorder="1">
      <alignment vertical="center"/>
    </xf>
    <xf numFmtId="38" fontId="8" fillId="3" borderId="15" xfId="1" applyFont="1" applyFill="1" applyBorder="1">
      <alignment vertical="center"/>
    </xf>
    <xf numFmtId="38" fontId="8" fillId="3" borderId="11" xfId="1" applyFont="1" applyFill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2" xfId="1" applyFont="1" applyFill="1" applyBorder="1">
      <alignment vertical="center"/>
    </xf>
    <xf numFmtId="0" fontId="6" fillId="5" borderId="6" xfId="4" applyFont="1" applyFill="1" applyBorder="1">
      <alignment vertical="center"/>
    </xf>
    <xf numFmtId="38" fontId="6" fillId="0" borderId="6" xfId="5" applyFont="1" applyBorder="1">
      <alignment vertical="center"/>
    </xf>
    <xf numFmtId="0" fontId="13" fillId="5" borderId="3" xfId="4" applyFont="1" applyFill="1" applyBorder="1" applyAlignment="1">
      <alignment vertical="center" wrapText="1"/>
    </xf>
    <xf numFmtId="178" fontId="6" fillId="0" borderId="0" xfId="1" applyNumberFormat="1" applyFont="1" applyBorder="1">
      <alignment vertical="center"/>
    </xf>
    <xf numFmtId="0" fontId="6" fillId="0" borderId="1" xfId="0" applyFont="1" applyBorder="1" applyAlignment="1">
      <alignment vertical="center" wrapText="1"/>
    </xf>
    <xf numFmtId="38" fontId="8" fillId="3" borderId="15" xfId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8" fontId="8" fillId="3" borderId="14" xfId="1" applyFont="1" applyFill="1" applyBorder="1">
      <alignment vertical="center"/>
    </xf>
    <xf numFmtId="38" fontId="8" fillId="3" borderId="14" xfId="1" applyFont="1" applyFill="1" applyBorder="1" applyAlignment="1">
      <alignment vertical="center" wrapText="1"/>
    </xf>
    <xf numFmtId="38" fontId="8" fillId="3" borderId="16" xfId="1" applyFont="1" applyFill="1" applyBorder="1">
      <alignment vertical="center"/>
    </xf>
    <xf numFmtId="38" fontId="8" fillId="3" borderId="17" xfId="1" applyFont="1" applyFill="1" applyBorder="1">
      <alignment vertical="center"/>
    </xf>
    <xf numFmtId="38" fontId="8" fillId="3" borderId="17" xfId="1" applyFont="1" applyFill="1" applyBorder="1" applyAlignment="1">
      <alignment vertical="center" wrapText="1"/>
    </xf>
    <xf numFmtId="38" fontId="8" fillId="3" borderId="18" xfId="1" applyFont="1" applyFill="1" applyBorder="1">
      <alignment vertical="center"/>
    </xf>
    <xf numFmtId="0" fontId="6" fillId="5" borderId="0" xfId="4" applyFont="1" applyFill="1" applyBorder="1">
      <alignment vertical="center"/>
    </xf>
    <xf numFmtId="0" fontId="13" fillId="5" borderId="0" xfId="4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</cellXfs>
  <cellStyles count="9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FCF</a:t>
            </a:r>
            <a:r>
              <a:rPr lang="ja-JP" altLang="en-US" b="1"/>
              <a:t>対有利子負債比率の推移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69444444444448E-2"/>
          <c:y val="0.11451166666666666"/>
          <c:w val="0.8560635964912281"/>
          <c:h val="0.67438750000000003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'FCF-IBD'!$A$47:$B$47</c:f>
              <c:strCache>
                <c:ptCount val="2"/>
                <c:pt idx="0">
                  <c:v>FCF1</c:v>
                </c:pt>
                <c:pt idx="1">
                  <c:v>億円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'FCF-IBD'!$C$44:$H$44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'FCF-IBD'!$C$47:$H$47</c:f>
              <c:numCache>
                <c:formatCode>#,##0_);[Red]\(#,##0\)</c:formatCode>
                <c:ptCount val="6"/>
                <c:pt idx="0">
                  <c:v>962.82000000000016</c:v>
                </c:pt>
                <c:pt idx="1">
                  <c:v>842.36000000000013</c:v>
                </c:pt>
                <c:pt idx="2">
                  <c:v>1459.79</c:v>
                </c:pt>
                <c:pt idx="3">
                  <c:v>2150.25</c:v>
                </c:pt>
                <c:pt idx="4">
                  <c:v>642.81999999999994</c:v>
                </c:pt>
                <c:pt idx="5">
                  <c:v>-708.9699999999998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EB-4EFE-A00F-E8874F9943B1}"/>
            </c:ext>
          </c:extLst>
        </c:ser>
        <c:ser>
          <c:idx val="2"/>
          <c:order val="1"/>
          <c:tx>
            <c:strRef>
              <c:f>'FCF-IBD'!$A$53:$B$53</c:f>
              <c:strCache>
                <c:ptCount val="2"/>
                <c:pt idx="0">
                  <c:v>FCF2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'FCF-IBD'!$C$44:$H$44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'FCF-IBD'!$C$53:$H$53</c:f>
              <c:numCache>
                <c:formatCode>#,##0_);[Red]\(#,##0\)</c:formatCode>
                <c:ptCount val="6"/>
                <c:pt idx="0">
                  <c:v>1387.87</c:v>
                </c:pt>
                <c:pt idx="1">
                  <c:v>1647.1100000000006</c:v>
                </c:pt>
                <c:pt idx="2">
                  <c:v>2066.48</c:v>
                </c:pt>
                <c:pt idx="3">
                  <c:v>2739.0000000000005</c:v>
                </c:pt>
                <c:pt idx="4">
                  <c:v>1320.4799999999998</c:v>
                </c:pt>
                <c:pt idx="5">
                  <c:v>-81.839999999999691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EB-4EFE-A00F-E8874F9943B1}"/>
            </c:ext>
          </c:extLst>
        </c:ser>
        <c:ser>
          <c:idx val="9"/>
          <c:order val="2"/>
          <c:tx>
            <c:strRef>
              <c:f>'FCF-IBD'!$A$54:$B$54</c:f>
              <c:strCache>
                <c:ptCount val="2"/>
                <c:pt idx="0">
                  <c:v>有利子負債</c:v>
                </c:pt>
                <c:pt idx="1">
                  <c:v>億円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'FCF-IBD'!$C$44:$H$44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'FCF-IBD'!$C$54:$H$54</c:f>
              <c:numCache>
                <c:formatCode>#,##0_);[Red]\(#,##0\)</c:formatCode>
                <c:ptCount val="6"/>
                <c:pt idx="0">
                  <c:v>5435.69</c:v>
                </c:pt>
                <c:pt idx="1">
                  <c:v>5744.39</c:v>
                </c:pt>
                <c:pt idx="2">
                  <c:v>4780.21</c:v>
                </c:pt>
                <c:pt idx="3">
                  <c:v>6658.35</c:v>
                </c:pt>
                <c:pt idx="4">
                  <c:v>7224.3</c:v>
                </c:pt>
                <c:pt idx="5">
                  <c:v>7605.89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EB-4EFE-A00F-E8874F994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070623"/>
        <c:axId val="2129896927"/>
      </c:barChart>
      <c:lineChart>
        <c:grouping val="standard"/>
        <c:varyColors val="0"/>
        <c:ser>
          <c:idx val="10"/>
          <c:order val="3"/>
          <c:tx>
            <c:strRef>
              <c:f>'FCF-IBD'!$A$55:$B$55</c:f>
              <c:strCache>
                <c:ptCount val="2"/>
                <c:pt idx="0">
                  <c:v>FCF対有利子負債比率1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'FCF-IBD'!$C$44:$H$44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'FCF-IBD'!$C$55:$H$55</c:f>
              <c:numCache>
                <c:formatCode>#,##0.0;[Red]\-#,##0.0</c:formatCode>
                <c:ptCount val="6"/>
                <c:pt idx="0">
                  <c:v>17.712930649098833</c:v>
                </c:pt>
                <c:pt idx="1">
                  <c:v>14.66404613892859</c:v>
                </c:pt>
                <c:pt idx="2">
                  <c:v>30.538198112635218</c:v>
                </c:pt>
                <c:pt idx="3">
                  <c:v>32.294036810921625</c:v>
                </c:pt>
                <c:pt idx="4">
                  <c:v>8.8980247221184037</c:v>
                </c:pt>
                <c:pt idx="5">
                  <c:v>-9.3213286019124624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0EB-4EFE-A00F-E8874F9943B1}"/>
            </c:ext>
          </c:extLst>
        </c:ser>
        <c:ser>
          <c:idx val="11"/>
          <c:order val="4"/>
          <c:tx>
            <c:strRef>
              <c:f>'FCF-IBD'!$A$56:$B$56</c:f>
              <c:strCache>
                <c:ptCount val="2"/>
                <c:pt idx="0">
                  <c:v>FCF対有利子負債比率2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'FCF-IBD'!$C$44:$H$44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'FCF-IBD'!$C$56:$H$56</c:f>
              <c:numCache>
                <c:formatCode>#,##0.0;[Red]\-#,##0.0</c:formatCode>
                <c:ptCount val="6"/>
                <c:pt idx="0">
                  <c:v>25.532545086272396</c:v>
                </c:pt>
                <c:pt idx="1">
                  <c:v>28.673366536742812</c:v>
                </c:pt>
                <c:pt idx="2">
                  <c:v>43.229899941634365</c:v>
                </c:pt>
                <c:pt idx="3">
                  <c:v>41.136317556151305</c:v>
                </c:pt>
                <c:pt idx="4">
                  <c:v>18.278310701382829</c:v>
                </c:pt>
                <c:pt idx="5">
                  <c:v>-1.0760081989089993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0EB-4EFE-A00F-E8874F994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35679"/>
        <c:axId val="1750181951"/>
      </c:lineChart>
      <c:catAx>
        <c:axId val="204093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50181951"/>
        <c:crosses val="autoZero"/>
        <c:auto val="1"/>
        <c:lblAlgn val="ctr"/>
        <c:lblOffset val="100"/>
        <c:noMultiLvlLbl val="0"/>
      </c:catAx>
      <c:valAx>
        <c:axId val="175018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1.86530555555555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40935679"/>
        <c:crosses val="autoZero"/>
        <c:crossBetween val="between"/>
      </c:valAx>
      <c:valAx>
        <c:axId val="2129896927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3.32313888888888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44070623"/>
        <c:crosses val="max"/>
        <c:crossBetween val="between"/>
      </c:valAx>
      <c:catAx>
        <c:axId val="144407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989692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1.3788596491228069E-2"/>
          <c:y val="0.88861749999999995"/>
          <c:w val="0.96040058479532164"/>
          <c:h val="9.0215833333333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61</xdr:row>
      <xdr:rowOff>100012</xdr:rowOff>
    </xdr:from>
    <xdr:to>
      <xdr:col>9</xdr:col>
      <xdr:colOff>372524</xdr:colOff>
      <xdr:row>80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7EBF25-126D-49D0-A261-B97E9758E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FF9D8-1846-4119-80BA-55E8D905E8FB}">
  <dimension ref="A1:J89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9.5625" style="8" customWidth="1"/>
    <col min="10" max="10" width="8.5625" style="8" customWidth="1"/>
    <col min="11" max="16384" width="10" style="8" hidden="1"/>
  </cols>
  <sheetData>
    <row r="1" spans="1:10" x14ac:dyDescent="0.45">
      <c r="A1" s="1" t="s">
        <v>5</v>
      </c>
      <c r="B1" s="6"/>
      <c r="C1" s="6"/>
      <c r="D1" s="6"/>
      <c r="E1" s="6"/>
      <c r="F1" s="6"/>
      <c r="G1" s="6"/>
      <c r="H1" s="6"/>
      <c r="I1" s="6"/>
      <c r="J1" s="7"/>
    </row>
    <row r="2" spans="1:10" x14ac:dyDescent="0.45">
      <c r="A2" s="6" t="s">
        <v>52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45">
      <c r="A3" s="6" t="s">
        <v>20</v>
      </c>
      <c r="B3" s="6"/>
      <c r="C3" s="6"/>
      <c r="D3" s="6"/>
      <c r="E3" s="6"/>
      <c r="F3" s="6"/>
      <c r="G3" s="6"/>
      <c r="H3" s="6"/>
      <c r="I3" s="6"/>
      <c r="J3" s="7"/>
    </row>
    <row r="4" spans="1:10" x14ac:dyDescent="0.45">
      <c r="A4" s="6" t="s">
        <v>0</v>
      </c>
      <c r="B4" s="6"/>
      <c r="C4" s="6"/>
      <c r="D4" s="6"/>
      <c r="E4" s="6"/>
      <c r="F4" s="6"/>
      <c r="G4" s="6"/>
      <c r="H4" s="6"/>
      <c r="I4" s="6"/>
      <c r="J4" s="7"/>
    </row>
    <row r="5" spans="1:10" x14ac:dyDescent="0.7"/>
    <row r="6" spans="1:10" x14ac:dyDescent="0.45">
      <c r="A6" s="9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7"/>
    <row r="8" spans="1:10" ht="15.4" thickBot="1" x14ac:dyDescent="0.75">
      <c r="A8" s="10" t="s">
        <v>13</v>
      </c>
      <c r="B8" s="10"/>
    </row>
    <row r="9" spans="1:10" x14ac:dyDescent="0.7">
      <c r="A9" s="8" t="s">
        <v>4</v>
      </c>
      <c r="B9" s="8" t="s">
        <v>2</v>
      </c>
      <c r="C9" s="11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3" t="s">
        <v>11</v>
      </c>
    </row>
    <row r="10" spans="1:10" x14ac:dyDescent="0.7">
      <c r="A10" s="14" t="s">
        <v>12</v>
      </c>
      <c r="B10" s="15" t="s">
        <v>3</v>
      </c>
      <c r="C10" s="25">
        <v>223740</v>
      </c>
      <c r="D10" s="26">
        <v>250009</v>
      </c>
      <c r="E10" s="27">
        <v>302166</v>
      </c>
      <c r="F10" s="27">
        <v>374691</v>
      </c>
      <c r="G10" s="26">
        <v>245071</v>
      </c>
      <c r="H10" s="28">
        <v>158896</v>
      </c>
    </row>
    <row r="11" spans="1:10" x14ac:dyDescent="0.7">
      <c r="A11" s="14" t="s">
        <v>18</v>
      </c>
      <c r="B11" s="15" t="s">
        <v>3</v>
      </c>
      <c r="C11" s="25">
        <v>-127458</v>
      </c>
      <c r="D11" s="26">
        <v>-165773</v>
      </c>
      <c r="E11" s="27">
        <v>-156187</v>
      </c>
      <c r="F11" s="27">
        <v>-159666</v>
      </c>
      <c r="G11" s="26">
        <v>-180789</v>
      </c>
      <c r="H11" s="28">
        <v>-229793</v>
      </c>
    </row>
    <row r="12" spans="1:10" x14ac:dyDescent="0.7">
      <c r="A12" s="29" t="s">
        <v>21</v>
      </c>
      <c r="B12" s="15" t="s">
        <v>3</v>
      </c>
      <c r="C12" s="25">
        <v>251857</v>
      </c>
      <c r="D12" s="26">
        <v>275310</v>
      </c>
      <c r="E12" s="27">
        <v>256180</v>
      </c>
      <c r="F12" s="27">
        <v>238543</v>
      </c>
      <c r="G12" s="26">
        <v>328056</v>
      </c>
      <c r="H12" s="28">
        <v>373384</v>
      </c>
    </row>
    <row r="13" spans="1:10" ht="24" x14ac:dyDescent="0.7">
      <c r="A13" s="31" t="s">
        <v>28</v>
      </c>
      <c r="B13" s="15" t="s">
        <v>3</v>
      </c>
      <c r="C13" s="25">
        <v>-2547</v>
      </c>
      <c r="D13" s="26">
        <v>-2118</v>
      </c>
      <c r="E13" s="27">
        <v>-166</v>
      </c>
      <c r="F13" s="27">
        <v>-7</v>
      </c>
      <c r="G13" s="26">
        <v>-1401</v>
      </c>
      <c r="H13" s="28">
        <v>-1697</v>
      </c>
    </row>
    <row r="14" spans="1:10" ht="24" x14ac:dyDescent="0.7">
      <c r="A14" s="31" t="s">
        <v>29</v>
      </c>
      <c r="B14" s="15" t="s">
        <v>3</v>
      </c>
      <c r="C14" s="25">
        <v>495</v>
      </c>
      <c r="D14" s="26">
        <v>802</v>
      </c>
      <c r="E14" s="27">
        <v>453</v>
      </c>
      <c r="F14" s="27">
        <v>1207</v>
      </c>
      <c r="G14" s="26">
        <v>581</v>
      </c>
      <c r="H14" s="28">
        <v>1036</v>
      </c>
    </row>
    <row r="15" spans="1:10" ht="24" x14ac:dyDescent="0.7">
      <c r="A15" s="31" t="s">
        <v>30</v>
      </c>
      <c r="B15" s="15" t="s">
        <v>3</v>
      </c>
      <c r="C15" s="25">
        <v>-223</v>
      </c>
      <c r="D15" s="26">
        <v>-40</v>
      </c>
      <c r="E15" s="27">
        <v>-10809</v>
      </c>
      <c r="F15" s="27">
        <v>-313</v>
      </c>
      <c r="G15" s="26">
        <v>-5749</v>
      </c>
      <c r="H15" s="28">
        <v>-16085</v>
      </c>
    </row>
    <row r="16" spans="1:10" ht="24" x14ac:dyDescent="0.7">
      <c r="A16" s="31" t="s">
        <v>31</v>
      </c>
      <c r="B16" s="15" t="s">
        <v>3</v>
      </c>
      <c r="C16" s="25">
        <v>0</v>
      </c>
      <c r="D16" s="26">
        <v>315</v>
      </c>
      <c r="E16" s="27">
        <v>579</v>
      </c>
      <c r="F16" s="27">
        <v>472</v>
      </c>
      <c r="G16" s="26">
        <v>307</v>
      </c>
      <c r="H16" s="28">
        <v>343</v>
      </c>
    </row>
    <row r="17" spans="1:8" ht="24" x14ac:dyDescent="0.7">
      <c r="A17" s="31" t="s">
        <v>25</v>
      </c>
      <c r="B17" s="15" t="s">
        <v>3</v>
      </c>
      <c r="C17" s="25">
        <v>11835</v>
      </c>
      <c r="D17" s="26">
        <v>12831</v>
      </c>
      <c r="E17" s="27">
        <v>13568</v>
      </c>
      <c r="F17" s="27">
        <v>10759</v>
      </c>
      <c r="G17" s="26">
        <v>12998</v>
      </c>
      <c r="H17" s="28">
        <v>18257</v>
      </c>
    </row>
    <row r="18" spans="1:8" x14ac:dyDescent="0.7">
      <c r="A18" s="31" t="s">
        <v>26</v>
      </c>
      <c r="B18" s="15" t="s">
        <v>3</v>
      </c>
      <c r="C18" s="25">
        <v>-10688</v>
      </c>
      <c r="D18" s="26">
        <v>-11817</v>
      </c>
      <c r="E18" s="27">
        <v>-11822</v>
      </c>
      <c r="F18" s="27">
        <v>-9537</v>
      </c>
      <c r="G18" s="26">
        <v>-8837</v>
      </c>
      <c r="H18" s="28">
        <v>-20483</v>
      </c>
    </row>
    <row r="19" spans="1:8" x14ac:dyDescent="0.7">
      <c r="A19" s="29" t="s">
        <v>22</v>
      </c>
      <c r="B19" s="15" t="s">
        <v>3</v>
      </c>
      <c r="C19" s="25">
        <v>66653</v>
      </c>
      <c r="D19" s="26">
        <v>72323</v>
      </c>
      <c r="E19" s="27">
        <v>97802</v>
      </c>
      <c r="F19" s="27">
        <v>103543</v>
      </c>
      <c r="G19" s="27">
        <v>115378</v>
      </c>
      <c r="H19" s="28">
        <v>142728</v>
      </c>
    </row>
    <row r="20" spans="1:8" x14ac:dyDescent="0.7">
      <c r="A20" s="14" t="s">
        <v>23</v>
      </c>
      <c r="B20" s="15" t="s">
        <v>3</v>
      </c>
      <c r="C20" s="25"/>
      <c r="D20" s="26"/>
      <c r="E20" s="27">
        <v>23554</v>
      </c>
      <c r="F20" s="27">
        <v>225</v>
      </c>
      <c r="G20" s="26">
        <v>3667</v>
      </c>
      <c r="H20" s="28">
        <v>8582</v>
      </c>
    </row>
    <row r="21" spans="1:8" x14ac:dyDescent="0.7">
      <c r="A21" s="31" t="s">
        <v>24</v>
      </c>
      <c r="B21" s="15" t="s">
        <v>3</v>
      </c>
      <c r="C21" s="25">
        <v>28180</v>
      </c>
      <c r="D21" s="26">
        <v>26992</v>
      </c>
      <c r="E21" s="27">
        <v>30683</v>
      </c>
      <c r="F21" s="27">
        <v>30050</v>
      </c>
      <c r="G21" s="26">
        <v>32684</v>
      </c>
      <c r="H21" s="28">
        <v>39496</v>
      </c>
    </row>
    <row r="22" spans="1:8" ht="24" x14ac:dyDescent="0.7">
      <c r="A22" s="31" t="s">
        <v>27</v>
      </c>
      <c r="B22" s="15" t="s">
        <v>3</v>
      </c>
      <c r="C22" s="25">
        <v>-83239</v>
      </c>
      <c r="D22" s="26">
        <v>-71415</v>
      </c>
      <c r="E22" s="27">
        <v>-87360</v>
      </c>
      <c r="F22" s="27">
        <v>-67588</v>
      </c>
      <c r="G22" s="26">
        <v>-96736</v>
      </c>
      <c r="H22" s="28">
        <v>-127708</v>
      </c>
    </row>
    <row r="23" spans="1:8" ht="24" x14ac:dyDescent="0.7">
      <c r="A23" s="31" t="s">
        <v>42</v>
      </c>
      <c r="B23" s="15" t="s">
        <v>3</v>
      </c>
      <c r="C23" s="25">
        <v>173</v>
      </c>
      <c r="D23" s="26">
        <v>792</v>
      </c>
      <c r="E23" s="27">
        <v>1541</v>
      </c>
      <c r="F23" s="27">
        <v>1536</v>
      </c>
      <c r="G23" s="26">
        <v>2003</v>
      </c>
      <c r="H23" s="28">
        <v>391</v>
      </c>
    </row>
    <row r="24" spans="1:8" ht="24" x14ac:dyDescent="0.7">
      <c r="A24" s="31" t="s">
        <v>32</v>
      </c>
      <c r="B24" s="15" t="s">
        <v>3</v>
      </c>
      <c r="C24" s="25">
        <v>-23387</v>
      </c>
      <c r="D24" s="26">
        <v>-37638</v>
      </c>
      <c r="E24" s="27">
        <v>-950</v>
      </c>
      <c r="F24" s="27">
        <v>-1025</v>
      </c>
      <c r="G24" s="26">
        <v>-76684</v>
      </c>
      <c r="H24" s="28">
        <v>-61814</v>
      </c>
    </row>
    <row r="25" spans="1:8" ht="24" x14ac:dyDescent="0.7">
      <c r="A25" s="31" t="s">
        <v>33</v>
      </c>
      <c r="B25" s="15" t="s">
        <v>3</v>
      </c>
      <c r="C25" s="25">
        <v>-26537</v>
      </c>
      <c r="D25" s="26">
        <v>-38790</v>
      </c>
      <c r="E25" s="27">
        <v>-14315</v>
      </c>
      <c r="F25" s="27">
        <v>-7747</v>
      </c>
      <c r="G25" s="26">
        <v>-151026</v>
      </c>
      <c r="H25" s="28">
        <v>-267554</v>
      </c>
    </row>
    <row r="26" spans="1:8" ht="24" x14ac:dyDescent="0.7">
      <c r="A26" s="31" t="s">
        <v>34</v>
      </c>
      <c r="B26" s="15" t="s">
        <v>3</v>
      </c>
      <c r="C26" s="25">
        <v>4399</v>
      </c>
      <c r="D26" s="26">
        <v>8619</v>
      </c>
      <c r="E26" s="27">
        <v>-6364</v>
      </c>
      <c r="F26" s="27">
        <v>25036</v>
      </c>
      <c r="G26" s="26">
        <v>45539</v>
      </c>
      <c r="H26" s="28">
        <v>24178</v>
      </c>
    </row>
    <row r="27" spans="1:8" ht="24" x14ac:dyDescent="0.7">
      <c r="A27" s="31" t="s">
        <v>35</v>
      </c>
      <c r="B27" s="15" t="s">
        <v>3</v>
      </c>
      <c r="C27" s="25"/>
      <c r="D27" s="26"/>
      <c r="E27" s="27">
        <v>-3772</v>
      </c>
      <c r="F27" s="27">
        <v>19617</v>
      </c>
      <c r="G27" s="26">
        <v>10097</v>
      </c>
      <c r="H27" s="28">
        <v>1434</v>
      </c>
    </row>
    <row r="28" spans="1:8" ht="24" x14ac:dyDescent="0.7">
      <c r="A28" s="31" t="s">
        <v>36</v>
      </c>
      <c r="B28" s="15" t="s">
        <v>3</v>
      </c>
      <c r="C28" s="25"/>
      <c r="D28" s="26"/>
      <c r="E28" s="27">
        <v>12160</v>
      </c>
      <c r="F28" s="27">
        <v>6448</v>
      </c>
      <c r="G28" s="26">
        <v>34086</v>
      </c>
      <c r="H28" s="28">
        <v>25279</v>
      </c>
    </row>
    <row r="29" spans="1:8" ht="36" x14ac:dyDescent="0.7">
      <c r="A29" s="31" t="s">
        <v>37</v>
      </c>
      <c r="B29" s="15" t="s">
        <v>3</v>
      </c>
      <c r="C29" s="25">
        <v>-1964</v>
      </c>
      <c r="D29" s="26">
        <v>-137</v>
      </c>
      <c r="E29" s="27">
        <v>2606</v>
      </c>
      <c r="F29" s="27">
        <v>468</v>
      </c>
      <c r="G29" s="26">
        <v>822</v>
      </c>
      <c r="H29" s="28">
        <v>858</v>
      </c>
    </row>
    <row r="30" spans="1:8" ht="36" x14ac:dyDescent="0.7">
      <c r="A30" s="31" t="s">
        <v>38</v>
      </c>
      <c r="B30" s="15" t="s">
        <v>3</v>
      </c>
      <c r="C30" s="33">
        <v>-1906</v>
      </c>
      <c r="D30" s="26">
        <v>291</v>
      </c>
      <c r="E30" s="27">
        <v>1695</v>
      </c>
      <c r="F30" s="27">
        <v>-7064</v>
      </c>
      <c r="G30" s="26">
        <v>-6316</v>
      </c>
      <c r="H30" s="28">
        <v>3265</v>
      </c>
    </row>
    <row r="31" spans="1:8" x14ac:dyDescent="0.7">
      <c r="A31" s="31" t="s">
        <v>39</v>
      </c>
      <c r="B31" s="15" t="s">
        <v>3</v>
      </c>
      <c r="C31" s="25">
        <v>11266</v>
      </c>
      <c r="D31" s="26">
        <v>14085</v>
      </c>
      <c r="E31" s="27">
        <v>-991</v>
      </c>
      <c r="F31" s="27">
        <v>31969</v>
      </c>
      <c r="G31" s="26">
        <v>9662</v>
      </c>
      <c r="H31" s="28">
        <v>11693</v>
      </c>
    </row>
    <row r="32" spans="1:8" ht="36" x14ac:dyDescent="0.7">
      <c r="A32" s="31" t="s">
        <v>40</v>
      </c>
      <c r="B32" s="15" t="s">
        <v>3</v>
      </c>
      <c r="C32" s="25">
        <v>-85679</v>
      </c>
      <c r="D32" s="26">
        <v>-85487</v>
      </c>
      <c r="E32" s="27">
        <v>-98094</v>
      </c>
      <c r="F32" s="27">
        <v>-104971</v>
      </c>
      <c r="G32" s="26">
        <v>-114106</v>
      </c>
      <c r="H32" s="28">
        <v>-175076</v>
      </c>
    </row>
    <row r="33" spans="1:10" ht="36" x14ac:dyDescent="0.7">
      <c r="A33" s="31" t="s">
        <v>41</v>
      </c>
      <c r="B33" s="15" t="s">
        <v>3</v>
      </c>
      <c r="C33" s="25">
        <v>2393</v>
      </c>
      <c r="D33" s="26">
        <v>1821</v>
      </c>
      <c r="E33" s="27">
        <v>3962</v>
      </c>
      <c r="F33" s="27">
        <v>4723</v>
      </c>
      <c r="G33" s="26">
        <v>5345</v>
      </c>
      <c r="H33" s="28">
        <v>6857</v>
      </c>
    </row>
    <row r="34" spans="1:10" s="2" customFormat="1" ht="30" x14ac:dyDescent="0.7">
      <c r="A34" s="49" t="s">
        <v>53</v>
      </c>
      <c r="B34" s="5" t="s">
        <v>3</v>
      </c>
      <c r="C34" s="37">
        <v>45530</v>
      </c>
      <c r="D34" s="50">
        <v>136066</v>
      </c>
      <c r="E34" s="51">
        <v>48937</v>
      </c>
      <c r="F34" s="51">
        <v>40754</v>
      </c>
      <c r="G34" s="50">
        <v>97376</v>
      </c>
      <c r="H34" s="39">
        <v>293541</v>
      </c>
    </row>
    <row r="35" spans="1:10" s="2" customFormat="1" x14ac:dyDescent="0.7">
      <c r="A35" s="46" t="s">
        <v>54</v>
      </c>
      <c r="B35" s="3" t="s">
        <v>3</v>
      </c>
      <c r="C35" s="40"/>
      <c r="D35" s="38">
        <v>10000</v>
      </c>
      <c r="E35" s="47"/>
      <c r="F35" s="47"/>
      <c r="G35" s="38"/>
      <c r="H35" s="41">
        <v>79000</v>
      </c>
    </row>
    <row r="36" spans="1:10" s="2" customFormat="1" ht="24" x14ac:dyDescent="0.7">
      <c r="A36" s="48" t="s">
        <v>55</v>
      </c>
      <c r="B36" s="3" t="s">
        <v>3</v>
      </c>
      <c r="C36" s="40"/>
      <c r="D36" s="38">
        <v>50000</v>
      </c>
      <c r="E36" s="47"/>
      <c r="F36" s="47">
        <v>10000</v>
      </c>
      <c r="G36" s="38">
        <v>30000</v>
      </c>
      <c r="H36" s="41">
        <v>20000</v>
      </c>
    </row>
    <row r="37" spans="1:10" s="2" customFormat="1" ht="36" x14ac:dyDescent="0.7">
      <c r="A37" s="48" t="s">
        <v>56</v>
      </c>
      <c r="B37" s="3" t="s">
        <v>3</v>
      </c>
      <c r="C37" s="40">
        <v>76988</v>
      </c>
      <c r="D37" s="38">
        <v>42385</v>
      </c>
      <c r="E37" s="47">
        <v>105900</v>
      </c>
      <c r="F37" s="47">
        <v>66278</v>
      </c>
      <c r="G37" s="38">
        <v>334528</v>
      </c>
      <c r="H37" s="41">
        <v>53900</v>
      </c>
    </row>
    <row r="38" spans="1:10" s="2" customFormat="1" x14ac:dyDescent="0.7">
      <c r="A38" s="49" t="s">
        <v>61</v>
      </c>
      <c r="B38" s="5" t="s">
        <v>3</v>
      </c>
      <c r="C38" s="37">
        <v>110000</v>
      </c>
      <c r="D38" s="50">
        <v>60000</v>
      </c>
      <c r="E38" s="51">
        <v>90000</v>
      </c>
      <c r="F38" s="51">
        <v>130000</v>
      </c>
      <c r="G38" s="50">
        <v>120000</v>
      </c>
      <c r="H38" s="39">
        <v>140000</v>
      </c>
    </row>
    <row r="39" spans="1:10" s="2" customFormat="1" ht="15.4" thickBot="1" x14ac:dyDescent="0.75">
      <c r="A39" s="58" t="s">
        <v>62</v>
      </c>
      <c r="B39" s="4" t="s">
        <v>3</v>
      </c>
      <c r="C39" s="52">
        <v>311051</v>
      </c>
      <c r="D39" s="53">
        <v>275988</v>
      </c>
      <c r="E39" s="54">
        <v>233184</v>
      </c>
      <c r="F39" s="54">
        <v>418803</v>
      </c>
      <c r="G39" s="53">
        <v>140526</v>
      </c>
      <c r="H39" s="55">
        <v>174148</v>
      </c>
    </row>
    <row r="40" spans="1:10" x14ac:dyDescent="0.7">
      <c r="C40" s="8" t="s">
        <v>15</v>
      </c>
    </row>
    <row r="41" spans="1:10" x14ac:dyDescent="0.7"/>
    <row r="42" spans="1:10" x14ac:dyDescent="0.7">
      <c r="A42" s="16" t="s">
        <v>63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7">
      <c r="C43" s="10"/>
      <c r="D43" s="10"/>
      <c r="E43" s="10"/>
      <c r="F43" s="10"/>
      <c r="G43" s="10"/>
      <c r="H43" s="10"/>
    </row>
    <row r="44" spans="1:10" x14ac:dyDescent="0.7">
      <c r="A44" s="10"/>
      <c r="B44" s="10"/>
      <c r="C44" s="17" t="str">
        <f>C9</f>
        <v>FY17</v>
      </c>
      <c r="D44" s="17" t="str">
        <f>D9</f>
        <v>FY18</v>
      </c>
      <c r="E44" s="17" t="str">
        <f>E9</f>
        <v>FY19</v>
      </c>
      <c r="F44" s="17" t="str">
        <f>F9</f>
        <v>FY20</v>
      </c>
      <c r="G44" s="17" t="str">
        <f>G9</f>
        <v>FY21</v>
      </c>
      <c r="H44" s="17" t="str">
        <f>H9</f>
        <v>FY22</v>
      </c>
    </row>
    <row r="45" spans="1:10" x14ac:dyDescent="0.7">
      <c r="A45" s="18" t="s">
        <v>16</v>
      </c>
      <c r="B45" s="18" t="s">
        <v>14</v>
      </c>
      <c r="C45" s="21">
        <f>C10/100</f>
        <v>2237.4</v>
      </c>
      <c r="D45" s="21">
        <f>D10/100</f>
        <v>2500.09</v>
      </c>
      <c r="E45" s="21">
        <f>E10/100</f>
        <v>3021.66</v>
      </c>
      <c r="F45" s="21">
        <f>F10/100</f>
        <v>3746.91</v>
      </c>
      <c r="G45" s="21">
        <f>G10/100</f>
        <v>2450.71</v>
      </c>
      <c r="H45" s="21">
        <f>H10/100</f>
        <v>1588.96</v>
      </c>
    </row>
    <row r="46" spans="1:10" x14ac:dyDescent="0.7">
      <c r="A46" s="19" t="s">
        <v>19</v>
      </c>
      <c r="B46" s="19" t="s">
        <v>14</v>
      </c>
      <c r="C46" s="22">
        <f>C11/100</f>
        <v>-1274.58</v>
      </c>
      <c r="D46" s="22">
        <f>D11/100</f>
        <v>-1657.73</v>
      </c>
      <c r="E46" s="22">
        <f>E11/100</f>
        <v>-1561.87</v>
      </c>
      <c r="F46" s="22">
        <f>F11/100</f>
        <v>-1596.66</v>
      </c>
      <c r="G46" s="22">
        <f>G11/100</f>
        <v>-1807.89</v>
      </c>
      <c r="H46" s="22">
        <f>H11/100</f>
        <v>-2297.9299999999998</v>
      </c>
    </row>
    <row r="47" spans="1:10" x14ac:dyDescent="0.7">
      <c r="A47" s="20" t="s">
        <v>43</v>
      </c>
      <c r="B47" s="20" t="s">
        <v>14</v>
      </c>
      <c r="C47" s="32">
        <f>SUM(C45:C46)</f>
        <v>962.82000000000016</v>
      </c>
      <c r="D47" s="32">
        <f t="shared" ref="D47:H47" si="0">SUM(D45:D46)</f>
        <v>842.36000000000013</v>
      </c>
      <c r="E47" s="32">
        <f t="shared" si="0"/>
        <v>1459.79</v>
      </c>
      <c r="F47" s="32">
        <f t="shared" si="0"/>
        <v>2150.25</v>
      </c>
      <c r="G47" s="32">
        <f t="shared" si="0"/>
        <v>642.81999999999994</v>
      </c>
      <c r="H47" s="32">
        <f t="shared" si="0"/>
        <v>-708.9699999999998</v>
      </c>
    </row>
    <row r="48" spans="1:10" x14ac:dyDescent="0.7">
      <c r="A48" s="19" t="s">
        <v>44</v>
      </c>
      <c r="B48" s="19" t="s">
        <v>14</v>
      </c>
      <c r="C48" s="22">
        <f>(SUM(C12:C16)-SUM(C17:C18))/100</f>
        <v>2484.35</v>
      </c>
      <c r="D48" s="22">
        <f>(SUM(D12:D16)-SUM(D17:D18))/100</f>
        <v>2732.55</v>
      </c>
      <c r="E48" s="22">
        <f>(SUM(E12:E16)-SUM(E17:E18))/100</f>
        <v>2444.91</v>
      </c>
      <c r="F48" s="22">
        <f>(SUM(F12:F16)-SUM(F17:F18))/100</f>
        <v>2386.8000000000002</v>
      </c>
      <c r="G48" s="22">
        <f>(SUM(G12:G16)-SUM(G17:G18))/100</f>
        <v>3176.33</v>
      </c>
      <c r="H48" s="22">
        <f>(SUM(H12:H16)-SUM(H17:H18))/100</f>
        <v>3592.07</v>
      </c>
    </row>
    <row r="49" spans="1:10" x14ac:dyDescent="0.7">
      <c r="A49" s="34" t="s">
        <v>45</v>
      </c>
      <c r="B49" s="34" t="s">
        <v>14</v>
      </c>
      <c r="C49" s="35">
        <f>SUM(C19:C21)/100</f>
        <v>948.33</v>
      </c>
      <c r="D49" s="35">
        <f>SUM(D19:D21)/100</f>
        <v>993.15</v>
      </c>
      <c r="E49" s="35">
        <f>SUM(E19:E21)/100</f>
        <v>1520.39</v>
      </c>
      <c r="F49" s="35">
        <f>SUM(F19:F21)/100</f>
        <v>1338.18</v>
      </c>
      <c r="G49" s="35">
        <f>SUM(G19:G21)/100</f>
        <v>1517.29</v>
      </c>
      <c r="H49" s="35">
        <f>SUM(H19:H21)/100</f>
        <v>1908.06</v>
      </c>
    </row>
    <row r="50" spans="1:10" x14ac:dyDescent="0.7">
      <c r="A50" s="19" t="s">
        <v>46</v>
      </c>
      <c r="B50" s="19" t="s">
        <v>14</v>
      </c>
      <c r="C50" s="22">
        <f>C22/100</f>
        <v>-832.39</v>
      </c>
      <c r="D50" s="22">
        <f>D22/100</f>
        <v>-714.15</v>
      </c>
      <c r="E50" s="22">
        <f>E22/100</f>
        <v>-873.6</v>
      </c>
      <c r="F50" s="22">
        <f>F22/100</f>
        <v>-675.88</v>
      </c>
      <c r="G50" s="22">
        <f>G22/100</f>
        <v>-967.36</v>
      </c>
      <c r="H50" s="22">
        <f>H22/100</f>
        <v>-1277.08</v>
      </c>
    </row>
    <row r="51" spans="1:10" x14ac:dyDescent="0.7">
      <c r="A51" s="36" t="s">
        <v>51</v>
      </c>
      <c r="B51" s="19" t="s">
        <v>14</v>
      </c>
      <c r="C51" s="22">
        <f>SUM(C23:C31)/100</f>
        <v>-379.56</v>
      </c>
      <c r="D51" s="22">
        <f>SUM(D23:D31)/100</f>
        <v>-527.78</v>
      </c>
      <c r="E51" s="22">
        <f>SUM(E23:E31)/100</f>
        <v>-83.9</v>
      </c>
      <c r="F51" s="22">
        <f>SUM(F23:F31)/100</f>
        <v>692.38</v>
      </c>
      <c r="G51" s="22">
        <f>SUM(G23:G31)/100</f>
        <v>-1318.17</v>
      </c>
      <c r="H51" s="22">
        <f>SUM(H23:H31)/100</f>
        <v>-2622.7</v>
      </c>
    </row>
    <row r="52" spans="1:10" x14ac:dyDescent="0.7">
      <c r="A52" s="18" t="s">
        <v>47</v>
      </c>
      <c r="B52" s="18" t="s">
        <v>14</v>
      </c>
      <c r="C52" s="21">
        <f>SUM(C32:C33)/100</f>
        <v>-832.86</v>
      </c>
      <c r="D52" s="21">
        <f>SUM(D32:D33)/100</f>
        <v>-836.66</v>
      </c>
      <c r="E52" s="21">
        <f>SUM(E32:E33)/100</f>
        <v>-941.32</v>
      </c>
      <c r="F52" s="21">
        <f>SUM(F32:F33)/100</f>
        <v>-1002.48</v>
      </c>
      <c r="G52" s="21">
        <f>SUM(G32:G33)/100</f>
        <v>-1087.6099999999999</v>
      </c>
      <c r="H52" s="21">
        <f>SUM(H32:H33)/100</f>
        <v>-1682.19</v>
      </c>
    </row>
    <row r="53" spans="1:10" x14ac:dyDescent="0.7">
      <c r="A53" s="20" t="s">
        <v>48</v>
      </c>
      <c r="B53" s="20" t="s">
        <v>14</v>
      </c>
      <c r="C53" s="32">
        <f>SUM(C48:C52)</f>
        <v>1387.87</v>
      </c>
      <c r="D53" s="32">
        <f t="shared" ref="D53:G53" si="1">SUM(D48:D52)</f>
        <v>1647.1100000000006</v>
      </c>
      <c r="E53" s="32">
        <f t="shared" si="1"/>
        <v>2066.48</v>
      </c>
      <c r="F53" s="32">
        <f t="shared" si="1"/>
        <v>2739.0000000000005</v>
      </c>
      <c r="G53" s="32">
        <f t="shared" si="1"/>
        <v>1320.4799999999998</v>
      </c>
      <c r="H53" s="32">
        <f>SUM(H48:H52)</f>
        <v>-81.839999999999691</v>
      </c>
    </row>
    <row r="54" spans="1:10" x14ac:dyDescent="0.7">
      <c r="A54" s="42" t="s">
        <v>57</v>
      </c>
      <c r="B54" s="42" t="s">
        <v>14</v>
      </c>
      <c r="C54" s="43">
        <f>SUM(C34:C39)/100</f>
        <v>5435.69</v>
      </c>
      <c r="D54" s="43">
        <f t="shared" ref="D54:H54" si="2">SUM(D34:D39)/100</f>
        <v>5744.39</v>
      </c>
      <c r="E54" s="43">
        <f t="shared" si="2"/>
        <v>4780.21</v>
      </c>
      <c r="F54" s="43">
        <f t="shared" si="2"/>
        <v>6658.35</v>
      </c>
      <c r="G54" s="43">
        <f t="shared" si="2"/>
        <v>7224.3</v>
      </c>
      <c r="H54" s="43">
        <f t="shared" si="2"/>
        <v>7605.89</v>
      </c>
    </row>
    <row r="55" spans="1:10" ht="24" x14ac:dyDescent="0.7">
      <c r="A55" s="57" t="s">
        <v>58</v>
      </c>
      <c r="B55" s="56" t="s">
        <v>17</v>
      </c>
      <c r="C55" s="45">
        <f>C47/C54*100</f>
        <v>17.712930649098833</v>
      </c>
      <c r="D55" s="45">
        <f t="shared" ref="D55:H55" si="3">D47/D54*100</f>
        <v>14.66404613892859</v>
      </c>
      <c r="E55" s="45">
        <f t="shared" si="3"/>
        <v>30.538198112635218</v>
      </c>
      <c r="F55" s="45">
        <f t="shared" si="3"/>
        <v>32.294036810921625</v>
      </c>
      <c r="G55" s="45">
        <f t="shared" si="3"/>
        <v>8.8980247221184037</v>
      </c>
      <c r="H55" s="45">
        <f t="shared" si="3"/>
        <v>-9.3213286019124624</v>
      </c>
    </row>
    <row r="56" spans="1:10" ht="24" x14ac:dyDescent="0.7">
      <c r="A56" s="44" t="s">
        <v>59</v>
      </c>
      <c r="B56" s="20" t="s">
        <v>17</v>
      </c>
      <c r="C56" s="30">
        <f>C53/C54*100</f>
        <v>25.532545086272396</v>
      </c>
      <c r="D56" s="30">
        <f t="shared" ref="D56:H56" si="4">D53/D54*100</f>
        <v>28.673366536742812</v>
      </c>
      <c r="E56" s="30">
        <f t="shared" si="4"/>
        <v>43.229899941634365</v>
      </c>
      <c r="F56" s="30">
        <f t="shared" si="4"/>
        <v>41.136317556151305</v>
      </c>
      <c r="G56" s="30">
        <f t="shared" si="4"/>
        <v>18.278310701382829</v>
      </c>
      <c r="H56" s="30">
        <f t="shared" si="4"/>
        <v>-1.0760081989089993</v>
      </c>
    </row>
    <row r="57" spans="1:10" x14ac:dyDescent="0.7">
      <c r="A57" s="8" t="s">
        <v>49</v>
      </c>
      <c r="C57" s="24"/>
      <c r="D57" s="24"/>
      <c r="E57" s="24"/>
      <c r="F57" s="24"/>
      <c r="G57" s="24"/>
      <c r="H57" s="24"/>
    </row>
    <row r="58" spans="1:10" x14ac:dyDescent="0.7">
      <c r="A58" s="8" t="s">
        <v>50</v>
      </c>
      <c r="C58" s="24"/>
      <c r="D58" s="24"/>
      <c r="E58" s="24"/>
      <c r="F58" s="24"/>
      <c r="G58" s="24"/>
      <c r="H58" s="24"/>
    </row>
    <row r="59" spans="1:10" x14ac:dyDescent="0.7">
      <c r="A59" s="8" t="s">
        <v>60</v>
      </c>
      <c r="C59" s="24"/>
      <c r="D59" s="24"/>
      <c r="E59" s="24"/>
      <c r="F59" s="24"/>
      <c r="G59" s="24"/>
      <c r="H59" s="24"/>
    </row>
    <row r="60" spans="1:10" x14ac:dyDescent="0.7">
      <c r="A60" s="23"/>
      <c r="C60" s="24"/>
      <c r="D60" s="24"/>
      <c r="E60" s="24"/>
      <c r="F60" s="24"/>
      <c r="G60" s="24"/>
      <c r="H60" s="24"/>
    </row>
    <row r="61" spans="1:10" x14ac:dyDescent="0.7">
      <c r="A61" s="16" t="s">
        <v>64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7"/>
    <row r="63" spans="1:10" x14ac:dyDescent="0.7"/>
    <row r="64" spans="1:10" x14ac:dyDescent="0.7"/>
    <row r="65" s="8" customFormat="1" x14ac:dyDescent="0.7"/>
    <row r="66" s="8" customFormat="1" x14ac:dyDescent="0.7"/>
    <row r="67" s="8" customFormat="1" x14ac:dyDescent="0.7"/>
    <row r="68" s="8" customFormat="1" x14ac:dyDescent="0.7"/>
    <row r="69" s="8" customFormat="1" x14ac:dyDescent="0.7"/>
    <row r="70" s="8" customFormat="1" x14ac:dyDescent="0.7"/>
    <row r="71" s="8" customFormat="1" x14ac:dyDescent="0.7"/>
    <row r="72" s="8" customFormat="1" x14ac:dyDescent="0.7"/>
    <row r="73" s="8" customFormat="1" x14ac:dyDescent="0.7"/>
    <row r="74" s="8" customFormat="1" x14ac:dyDescent="0.7"/>
    <row r="75" s="8" customFormat="1" x14ac:dyDescent="0.7"/>
    <row r="76" s="8" customFormat="1" x14ac:dyDescent="0.7"/>
    <row r="77" s="8" customFormat="1" x14ac:dyDescent="0.7"/>
    <row r="78" s="8" customFormat="1" x14ac:dyDescent="0.7"/>
    <row r="79" s="8" customFormat="1" x14ac:dyDescent="0.7"/>
    <row r="80" s="8" customFormat="1" x14ac:dyDescent="0.7"/>
    <row r="81" s="8" customFormat="1" x14ac:dyDescent="0.7"/>
    <row r="82" s="8" customFormat="1" ht="15" customHeight="1" x14ac:dyDescent="0.7"/>
    <row r="83" s="8" customFormat="1" ht="15" hidden="1" customHeight="1" x14ac:dyDescent="0.7"/>
    <row r="84" s="8" customFormat="1" ht="15" hidden="1" customHeight="1" x14ac:dyDescent="0.7"/>
    <row r="85" s="8" customFormat="1" ht="15" hidden="1" customHeight="1" x14ac:dyDescent="0.7"/>
    <row r="86" s="8" customFormat="1" ht="15" hidden="1" customHeight="1" x14ac:dyDescent="0.7"/>
    <row r="87" s="8" customFormat="1" ht="15" hidden="1" customHeight="1" x14ac:dyDescent="0.7"/>
    <row r="88" s="8" customFormat="1" ht="15" hidden="1" customHeight="1" x14ac:dyDescent="0.7"/>
    <row r="89" s="8" customFormat="1" ht="15" hidden="1" customHeight="1" x14ac:dyDescent="0.7"/>
  </sheetData>
  <phoneticPr fontId="4"/>
  <pageMargins left="0.7" right="0.7" top="0.75" bottom="0.75" header="0.3" footer="0.3"/>
  <pageSetup paperSize="9" orientation="portrait" r:id="rId1"/>
  <ignoredErrors>
    <ignoredError sqref="C49:H54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3BB65705-9C98-47F3-9000-DB5EF87FF65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'FCF-IBD'!C36:H36</xm:f>
              <xm:sqref>I36</xm:sqref>
            </x14:sparkline>
          </x14:sparklines>
        </x14:sparklineGroup>
        <x14:sparklineGroup displayEmptyCellsAs="gap" high="1" low="1" xr2:uid="{75E99E6B-0342-48DD-91D0-56F7634F593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'FCF-IBD'!C37:H37</xm:f>
              <xm:sqref>I37</xm:sqref>
            </x14:sparkline>
          </x14:sparklines>
        </x14:sparklineGroup>
        <x14:sparklineGroup displayEmptyCellsAs="gap" high="1" low="1" xr2:uid="{7F72D7D2-4B5E-4FDE-8E15-0384AC18535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'FCF-IBD'!C34:H34</xm:f>
              <xm:sqref>I34</xm:sqref>
            </x14:sparkline>
          </x14:sparklines>
        </x14:sparklineGroup>
        <x14:sparklineGroup displayEmptyCellsAs="gap" high="1" low="1" xr2:uid="{AB7FF448-FB55-44B3-A4F6-05D783E837F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'FCF-IBD'!C35:H35</xm:f>
              <xm:sqref>I35</xm:sqref>
            </x14:sparkline>
          </x14:sparklines>
        </x14:sparklineGroup>
        <x14:sparklineGroup displayEmptyCellsAs="gap" high="1" low="1" xr2:uid="{87679A09-213A-4B56-A9F8-FEDFAED9208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'FCF-IBD'!C39:H39</xm:f>
              <xm:sqref>I39</xm:sqref>
            </x14:sparkline>
          </x14:sparklines>
        </x14:sparklineGroup>
        <x14:sparklineGroup displayEmptyCellsAs="gap" high="1" low="1" xr2:uid="{ABF9CADE-B774-461F-9C81-2E3C7D226A2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'FCF-IBD'!C38:H38</xm:f>
              <xm:sqref>I38</xm:sqref>
            </x14:sparkline>
          </x14:sparklines>
        </x14:sparklineGroup>
        <x14:sparklineGroup displayEmptyCellsAs="gap" high="1" low="1" xr2:uid="{87269349-38A8-44FD-B428-ABC257BEDB1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'FCF-IBD'!C23:H23</xm:f>
              <xm:sqref>I23</xm:sqref>
            </x14:sparkline>
          </x14:sparklines>
        </x14:sparklineGroup>
        <x14:sparklineGroup displayEmptyCellsAs="gap" high="1" low="1" xr2:uid="{10FD2FFF-2721-41CF-A525-7AD0B69EB65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'FCF-IBD'!C33:H33</xm:f>
              <xm:sqref>I33</xm:sqref>
            </x14:sparkline>
          </x14:sparklines>
        </x14:sparklineGroup>
        <x14:sparklineGroup displayEmptyCellsAs="gap" high="1" low="1" xr2:uid="{39D09D44-0D0D-4D86-8119-9E7D291ABD6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'FCF-IBD'!C32:H32</xm:f>
              <xm:sqref>I32</xm:sqref>
            </x14:sparkline>
          </x14:sparklines>
        </x14:sparklineGroup>
        <x14:sparklineGroup displayEmptyCellsAs="gap" high="1" low="1" xr2:uid="{D782AA47-D08E-4F25-B8DE-5A304BBE1FB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'FCF-IBD'!C24:H24</xm:f>
              <xm:sqref>I24</xm:sqref>
            </x14:sparkline>
            <x14:sparkline>
              <xm:f>'FCF-IBD'!C26:H26</xm:f>
              <xm:sqref>I26</xm:sqref>
            </x14:sparkline>
          </x14:sparklines>
        </x14:sparklineGroup>
        <x14:sparklineGroup displayEmptyCellsAs="gap" high="1" low="1" xr2:uid="{13E40FBA-0995-4728-83BA-1EFD905BABF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'FCF-IBD'!C25:H25</xm:f>
              <xm:sqref>I25</xm:sqref>
            </x14:sparkline>
          </x14:sparklines>
        </x14:sparklineGroup>
        <x14:sparklineGroup displayEmptyCellsAs="gap" high="1" low="1" xr2:uid="{821BBEE6-FA21-4E82-ACCB-22F34D1129F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'FCF-IBD'!C27:H27</xm:f>
              <xm:sqref>I27</xm:sqref>
            </x14:sparkline>
          </x14:sparklines>
        </x14:sparklineGroup>
        <x14:sparklineGroup displayEmptyCellsAs="gap" high="1" low="1" xr2:uid="{3B4238AD-0C98-429D-8916-26AB915868C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'FCF-IBD'!C20:H20</xm:f>
              <xm:sqref>I20</xm:sqref>
            </x14:sparkline>
            <x14:sparkline>
              <xm:f>'FCF-IBD'!C21:H21</xm:f>
              <xm:sqref>I21</xm:sqref>
            </x14:sparkline>
          </x14:sparklines>
        </x14:sparklineGroup>
        <x14:sparklineGroup displayEmptyCellsAs="gap" high="1" low="1" xr2:uid="{7951607E-185D-43DC-9B68-5D2498B63D6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'FCF-IBD'!C17:H17</xm:f>
              <xm:sqref>I17</xm:sqref>
            </x14:sparkline>
          </x14:sparklines>
        </x14:sparklineGroup>
        <x14:sparklineGroup displayEmptyCellsAs="gap" high="1" low="1" xr2:uid="{960C5D01-136D-4348-B343-37E5A20994D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'FCF-IBD'!C19:H19</xm:f>
              <xm:sqref>I19</xm:sqref>
            </x14:sparkline>
            <x14:sparkline>
              <xm:f>'FCF-IBD'!C18:H18</xm:f>
              <xm:sqref>I18</xm:sqref>
            </x14:sparkline>
            <x14:sparkline>
              <xm:f>'FCF-IBD'!C31:H31</xm:f>
              <xm:sqref>I31</xm:sqref>
            </x14:sparkline>
          </x14:sparklines>
        </x14:sparklineGroup>
        <x14:sparklineGroup displayEmptyCellsAs="gap" high="1" low="1" xr2:uid="{3475D154-D7F9-4831-B490-53A777EC8A3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'FCF-IBD'!C22:H22</xm:f>
              <xm:sqref>I22</xm:sqref>
            </x14:sparkline>
          </x14:sparklines>
        </x14:sparklineGroup>
        <x14:sparklineGroup displayEmptyCellsAs="gap" high="1" low="1" xr2:uid="{20FFC5C4-A74F-4EF1-9865-D9F97DF0BB1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'FCF-IBD'!C29:H29</xm:f>
              <xm:sqref>I29</xm:sqref>
            </x14:sparkline>
          </x14:sparklines>
        </x14:sparklineGroup>
        <x14:sparklineGroup displayEmptyCellsAs="gap" high="1" low="1" xr2:uid="{55A1B210-B680-4C1A-8992-1C79A6498D8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'FCF-IBD'!C11:H11</xm:f>
              <xm:sqref>I11</xm:sqref>
            </x14:sparkline>
            <x14:sparkline>
              <xm:f>'FCF-IBD'!C12:H12</xm:f>
              <xm:sqref>I12</xm:sqref>
            </x14:sparkline>
            <x14:sparkline>
              <xm:f>'FCF-IBD'!C13:H13</xm:f>
              <xm:sqref>I13</xm:sqref>
            </x14:sparkline>
            <x14:sparkline>
              <xm:f>'FCF-IBD'!C28:H28</xm:f>
              <xm:sqref>I28</xm:sqref>
            </x14:sparkline>
            <x14:sparkline>
              <xm:f>'FCF-IBD'!C30:H30</xm:f>
              <xm:sqref>I30</xm:sqref>
            </x14:sparkline>
          </x14:sparklines>
        </x14:sparklineGroup>
        <x14:sparklineGroup displayEmptyCellsAs="gap" high="1" low="1" xr2:uid="{F07935F3-849E-419E-8FA6-8125E35276D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'FCF-IBD'!C16:H16</xm:f>
              <xm:sqref>I16</xm:sqref>
            </x14:sparkline>
          </x14:sparklines>
        </x14:sparklineGroup>
        <x14:sparklineGroup displayEmptyCellsAs="gap" high="1" low="1" xr2:uid="{33C00380-263E-4AC6-AF52-3FA4DE6FBA5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'FCF-IBD'!C10:H10</xm:f>
              <xm:sqref>I10</xm:sqref>
            </x14:sparkline>
          </x14:sparklines>
        </x14:sparklineGroup>
        <x14:sparklineGroup displayEmptyCellsAs="gap" high="1" low="1" xr2:uid="{1420683B-50B9-490F-90A3-DC830EAADD2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'FCF-IBD'!C14:H14</xm:f>
              <xm:sqref>I14</xm:sqref>
            </x14:sparkline>
            <x14:sparkline>
              <xm:f>'FCF-IBD'!C15:H15</xm:f>
              <xm:sqref>I15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FCF-IBD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2023-08-22T04:12:45Z</dcterms:modified>
</cp:coreProperties>
</file>