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2" documentId="8_{EE377CC4-E88B-437F-92B8-50F520CEB4DF}" xr6:coauthVersionLast="47" xr6:coauthVersionMax="47" xr10:uidLastSave="{8DDC0916-5134-4480-BC04-A8078E4BF335}"/>
  <bookViews>
    <workbookView xWindow="-98" yWindow="-98" windowWidth="20715" windowHeight="13155" xr2:uid="{68E2C076-72C9-4123-A12C-10F250F0AE54}"/>
  </bookViews>
  <sheets>
    <sheet name="NCF-IBD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2" l="1"/>
  <c r="E29" i="22"/>
  <c r="F29" i="22"/>
  <c r="C29" i="22"/>
  <c r="D26" i="22"/>
  <c r="E26" i="22"/>
  <c r="F26" i="22"/>
  <c r="G26" i="22"/>
  <c r="G29" i="22" s="1"/>
  <c r="H26" i="22"/>
  <c r="H29" i="22" s="1"/>
  <c r="C26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A22" i="22"/>
  <c r="H21" i="22"/>
  <c r="G21" i="22"/>
  <c r="F21" i="22"/>
  <c r="E21" i="22"/>
  <c r="D21" i="22"/>
  <c r="C21" i="22"/>
  <c r="F25" i="22" l="1"/>
  <c r="G25" i="22"/>
  <c r="C25" i="22"/>
  <c r="D25" i="22"/>
  <c r="E25" i="22"/>
  <c r="H25" i="22"/>
  <c r="H27" i="22" l="1"/>
  <c r="H28" i="22"/>
  <c r="E27" i="22"/>
  <c r="E28" i="22"/>
  <c r="C27" i="22"/>
  <c r="C28" i="22"/>
  <c r="G27" i="22"/>
  <c r="G28" i="22"/>
  <c r="D27" i="22"/>
  <c r="D28" i="22"/>
  <c r="F27" i="22"/>
  <c r="F28" i="22"/>
</calcChain>
</file>

<file path=xl/sharedStrings.xml><?xml version="1.0" encoding="utf-8"?>
<sst xmlns="http://schemas.openxmlformats.org/spreadsheetml/2006/main" count="47" uniqueCount="35">
  <si>
    <t>百万円</t>
    <rPh sb="0" eb="3">
      <t>ヒャクマンエン</t>
    </rPh>
    <phoneticPr fontId="6"/>
  </si>
  <si>
    <t>入力</t>
    <rPh sb="0" eb="2">
      <t>ニュウリョク</t>
    </rPh>
    <phoneticPr fontId="6"/>
  </si>
  <si>
    <t>年</t>
    <rPh sb="0" eb="1">
      <t>ネン</t>
    </rPh>
    <phoneticPr fontId="5"/>
  </si>
  <si>
    <t>百万円</t>
    <rPh sb="0" eb="3">
      <t>ヒャクマンエン</t>
    </rPh>
    <phoneticPr fontId="5"/>
  </si>
  <si>
    <t>期間</t>
    <rPh sb="0" eb="2">
      <t>キカン</t>
    </rPh>
    <phoneticPr fontId="5"/>
  </si>
  <si>
    <t>資金管理</t>
    <rPh sb="0" eb="4">
      <t>シキンカンリ</t>
    </rPh>
    <phoneticPr fontId="6"/>
  </si>
  <si>
    <t>FY17</t>
    <phoneticPr fontId="5"/>
  </si>
  <si>
    <t>FY18</t>
    <phoneticPr fontId="5"/>
  </si>
  <si>
    <t>FY20</t>
  </si>
  <si>
    <t>FY21</t>
  </si>
  <si>
    <t>FY22</t>
  </si>
  <si>
    <t>営業CF</t>
    <rPh sb="0" eb="2">
      <t>エイギョウ</t>
    </rPh>
    <phoneticPr fontId="5"/>
  </si>
  <si>
    <t>億円</t>
    <rPh sb="0" eb="2">
      <t>オクエン</t>
    </rPh>
    <phoneticPr fontId="5"/>
  </si>
  <si>
    <t>サンプル_トヨタ自動車</t>
    <rPh sb="8" eb="11">
      <t>ジドウシャ</t>
    </rPh>
    <phoneticPr fontId="6"/>
  </si>
  <si>
    <t>※FY17=2017年度＝2018年3月期</t>
    <rPh sb="17" eb="18">
      <t>ネン</t>
    </rPh>
    <rPh sb="19" eb="21">
      <t>ガツキ</t>
    </rPh>
    <phoneticPr fontId="5"/>
  </si>
  <si>
    <t>%</t>
    <phoneticPr fontId="5"/>
  </si>
  <si>
    <t>投資CF</t>
    <rPh sb="0" eb="2">
      <t>トウシ</t>
    </rPh>
    <phoneticPr fontId="5"/>
  </si>
  <si>
    <t>投資CF</t>
    <rPh sb="0" eb="2">
      <t>トウシ</t>
    </rPh>
    <phoneticPr fontId="11"/>
  </si>
  <si>
    <t>財務CF</t>
    <rPh sb="0" eb="2">
      <t>ザイム</t>
    </rPh>
    <phoneticPr fontId="5"/>
  </si>
  <si>
    <t>財務CF</t>
    <rPh sb="0" eb="2">
      <t>ザイム</t>
    </rPh>
    <phoneticPr fontId="11"/>
  </si>
  <si>
    <t>指数</t>
    <rPh sb="0" eb="2">
      <t>シスウ</t>
    </rPh>
    <phoneticPr fontId="5"/>
  </si>
  <si>
    <t>●財務データ</t>
    <rPh sb="1" eb="3">
      <t>ザイム</t>
    </rPh>
    <phoneticPr fontId="5"/>
  </si>
  <si>
    <t>FY19</t>
    <phoneticPr fontId="5"/>
  </si>
  <si>
    <t>短期有利子負債</t>
    <rPh sb="0" eb="2">
      <t>タンキ</t>
    </rPh>
    <rPh sb="2" eb="3">
      <t>ユウ</t>
    </rPh>
    <rPh sb="3" eb="5">
      <t>リシ</t>
    </rPh>
    <rPh sb="5" eb="7">
      <t>フサイ</t>
    </rPh>
    <phoneticPr fontId="5"/>
  </si>
  <si>
    <t>短期借入債務</t>
  </si>
  <si>
    <t>１年内返済長期借入債務</t>
  </si>
  <si>
    <t>長期有利子負債</t>
    <rPh sb="0" eb="7">
      <t>チョウキユウリシフサイ</t>
    </rPh>
    <phoneticPr fontId="5"/>
  </si>
  <si>
    <t>有利子負債</t>
    <rPh sb="0" eb="5">
      <t>ユウリシフサイ</t>
    </rPh>
    <phoneticPr fontId="11"/>
  </si>
  <si>
    <t>※指数：FY17=100</t>
    <rPh sb="1" eb="3">
      <t>シスウ</t>
    </rPh>
    <phoneticPr fontId="5"/>
  </si>
  <si>
    <t>NCF</t>
    <phoneticPr fontId="11"/>
  </si>
  <si>
    <t>NCF対有利子負債比率</t>
    <rPh sb="3" eb="11">
      <t>タイユウリシフサイヒリツ</t>
    </rPh>
    <phoneticPr fontId="5"/>
  </si>
  <si>
    <t>NCF対有利子負債比率の計算</t>
    <rPh sb="12" eb="14">
      <t>ケイサン</t>
    </rPh>
    <phoneticPr fontId="5"/>
  </si>
  <si>
    <t>NCF対有利子負債比率の推移</t>
    <rPh sb="12" eb="14">
      <t>スイイ</t>
    </rPh>
    <phoneticPr fontId="5"/>
  </si>
  <si>
    <t>有利子負債</t>
    <rPh sb="0" eb="1">
      <t>ユウ</t>
    </rPh>
    <rPh sb="1" eb="3">
      <t>リシ</t>
    </rPh>
    <rPh sb="3" eb="5">
      <t>フサイ</t>
    </rPh>
    <phoneticPr fontId="11"/>
  </si>
  <si>
    <t>NCF対有利子負債比率</t>
    <rPh sb="3" eb="4">
      <t>タイ</t>
    </rPh>
    <rPh sb="4" eb="11">
      <t>ユウリシフサイヒリツ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</si>
</sst>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#,##0.0;[Red]\-#,##0.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0" xfId="4" applyFont="1">
      <alignment vertical="center"/>
    </xf>
    <xf numFmtId="0" fontId="7" fillId="0" borderId="2" xfId="6" applyFont="1" applyBorder="1">
      <alignment vertical="center"/>
    </xf>
    <xf numFmtId="0" fontId="15" fillId="0" borderId="1" xfId="6" applyFont="1" applyBorder="1" applyAlignment="1">
      <alignment vertical="center" wrapText="1"/>
    </xf>
    <xf numFmtId="178" fontId="12" fillId="0" borderId="14" xfId="1" applyNumberFormat="1" applyFont="1" applyBorder="1">
      <alignment vertical="center"/>
    </xf>
    <xf numFmtId="38" fontId="14" fillId="3" borderId="6" xfId="1" applyFont="1" applyFill="1" applyBorder="1">
      <alignment vertical="center"/>
    </xf>
    <xf numFmtId="38" fontId="14" fillId="3" borderId="10" xfId="1" applyFont="1" applyFill="1" applyBorder="1">
      <alignment vertical="center"/>
    </xf>
    <xf numFmtId="38" fontId="14" fillId="3" borderId="10" xfId="1" applyFont="1" applyFill="1" applyBorder="1" applyAlignment="1">
      <alignment vertical="center" wrapText="1"/>
    </xf>
    <xf numFmtId="38" fontId="14" fillId="3" borderId="2" xfId="1" applyFont="1" applyFill="1" applyBorder="1">
      <alignment vertical="center"/>
    </xf>
    <xf numFmtId="38" fontId="14" fillId="3" borderId="11" xfId="1" applyFont="1" applyFill="1" applyBorder="1">
      <alignment vertical="center"/>
    </xf>
    <xf numFmtId="38" fontId="14" fillId="3" borderId="12" xfId="1" applyFont="1" applyFill="1" applyBorder="1">
      <alignment vertical="center"/>
    </xf>
    <xf numFmtId="38" fontId="14" fillId="3" borderId="12" xfId="1" applyFont="1" applyFill="1" applyBorder="1" applyAlignment="1">
      <alignment vertical="center" wrapText="1"/>
    </xf>
    <xf numFmtId="38" fontId="14" fillId="3" borderId="13" xfId="1" applyFont="1" applyFill="1" applyBorder="1">
      <alignment vertical="center"/>
    </xf>
    <xf numFmtId="0" fontId="15" fillId="0" borderId="5" xfId="6" applyFont="1" applyBorder="1" applyAlignment="1">
      <alignment vertical="center" wrapText="1"/>
    </xf>
    <xf numFmtId="0" fontId="7" fillId="0" borderId="4" xfId="6" applyFont="1" applyBorder="1">
      <alignment vertical="center"/>
    </xf>
    <xf numFmtId="0" fontId="7" fillId="2" borderId="0" xfId="9" applyFont="1" applyFill="1" applyAlignment="1"/>
    <xf numFmtId="0" fontId="7" fillId="2" borderId="0" xfId="9" applyFont="1" applyFill="1">
      <alignment vertical="center"/>
    </xf>
    <xf numFmtId="0" fontId="7" fillId="0" borderId="0" xfId="9" applyFont="1">
      <alignment vertical="center"/>
    </xf>
    <xf numFmtId="0" fontId="8" fillId="2" borderId="0" xfId="9" applyFont="1" applyFill="1" applyAlignment="1"/>
    <xf numFmtId="0" fontId="7" fillId="0" borderId="3" xfId="9" applyFont="1" applyBorder="1">
      <alignment vertical="center"/>
    </xf>
    <xf numFmtId="0" fontId="9" fillId="3" borderId="7" xfId="9" applyFont="1" applyFill="1" applyBorder="1">
      <alignment vertical="center"/>
    </xf>
    <xf numFmtId="0" fontId="9" fillId="3" borderId="8" xfId="9" applyFont="1" applyFill="1" applyBorder="1">
      <alignment vertical="center"/>
    </xf>
    <xf numFmtId="0" fontId="9" fillId="3" borderId="9" xfId="9" applyFont="1" applyFill="1" applyBorder="1">
      <alignment vertical="center"/>
    </xf>
    <xf numFmtId="0" fontId="7" fillId="0" borderId="1" xfId="9" applyFont="1" applyBorder="1" applyAlignment="1">
      <alignment vertical="center" wrapText="1"/>
    </xf>
    <xf numFmtId="0" fontId="7" fillId="0" borderId="2" xfId="9" applyFont="1" applyBorder="1">
      <alignment vertical="center"/>
    </xf>
    <xf numFmtId="38" fontId="13" fillId="3" borderId="6" xfId="10" applyFont="1" applyFill="1" applyBorder="1">
      <alignment vertical="center"/>
    </xf>
    <xf numFmtId="38" fontId="13" fillId="3" borderId="10" xfId="10" applyFont="1" applyFill="1" applyBorder="1">
      <alignment vertical="center"/>
    </xf>
    <xf numFmtId="38" fontId="13" fillId="3" borderId="10" xfId="10" applyFont="1" applyFill="1" applyBorder="1" applyAlignment="1">
      <alignment vertical="center" wrapText="1"/>
    </xf>
    <xf numFmtId="38" fontId="13" fillId="3" borderId="2" xfId="10" applyFont="1" applyFill="1" applyBorder="1">
      <alignment vertical="center"/>
    </xf>
    <xf numFmtId="38" fontId="13" fillId="3" borderId="6" xfId="10" applyFont="1" applyFill="1" applyBorder="1" applyAlignment="1">
      <alignment vertical="center" wrapText="1"/>
    </xf>
    <xf numFmtId="0" fontId="8" fillId="2" borderId="0" xfId="9" applyFont="1" applyFill="1">
      <alignment vertical="center"/>
    </xf>
    <xf numFmtId="0" fontId="7" fillId="4" borderId="3" xfId="9" applyFont="1" applyFill="1" applyBorder="1">
      <alignment vertical="center"/>
    </xf>
    <xf numFmtId="0" fontId="7" fillId="5" borderId="14" xfId="9" applyFont="1" applyFill="1" applyBorder="1">
      <alignment vertical="center"/>
    </xf>
    <xf numFmtId="38" fontId="12" fillId="0" borderId="14" xfId="10" applyFont="1" applyBorder="1">
      <alignment vertical="center"/>
    </xf>
    <xf numFmtId="0" fontId="12" fillId="5" borderId="14" xfId="9" applyFont="1" applyFill="1" applyBorder="1">
      <alignment vertical="center"/>
    </xf>
    <xf numFmtId="0" fontId="12" fillId="5" borderId="5" xfId="9" applyFont="1" applyFill="1" applyBorder="1" applyAlignment="1">
      <alignment vertical="center" wrapText="1"/>
    </xf>
    <xf numFmtId="0" fontId="7" fillId="5" borderId="5" xfId="9" applyFont="1" applyFill="1" applyBorder="1">
      <alignment vertical="center"/>
    </xf>
    <xf numFmtId="178" fontId="12" fillId="0" borderId="5" xfId="10" applyNumberFormat="1" applyFont="1" applyBorder="1">
      <alignment vertical="center"/>
    </xf>
    <xf numFmtId="0" fontId="15" fillId="0" borderId="0" xfId="9" applyFont="1">
      <alignment vertical="center"/>
    </xf>
    <xf numFmtId="40" fontId="12" fillId="0" borderId="0" xfId="10" applyNumberFormat="1" applyFont="1" applyBorder="1">
      <alignment vertical="center"/>
    </xf>
    <xf numFmtId="0" fontId="15" fillId="0" borderId="14" xfId="6" applyFont="1" applyBorder="1" applyAlignment="1">
      <alignment vertical="center" wrapText="1"/>
    </xf>
    <xf numFmtId="0" fontId="7" fillId="0" borderId="15" xfId="6" applyFont="1" applyBorder="1">
      <alignment vertical="center"/>
    </xf>
    <xf numFmtId="38" fontId="14" fillId="3" borderId="16" xfId="1" applyFont="1" applyFill="1" applyBorder="1">
      <alignment vertical="center"/>
    </xf>
    <xf numFmtId="38" fontId="14" fillId="3" borderId="17" xfId="1" applyFont="1" applyFill="1" applyBorder="1">
      <alignment vertical="center"/>
    </xf>
    <xf numFmtId="38" fontId="14" fillId="3" borderId="17" xfId="1" applyFont="1" applyFill="1" applyBorder="1" applyAlignment="1">
      <alignment vertical="center" wrapText="1"/>
    </xf>
    <xf numFmtId="38" fontId="14" fillId="3" borderId="15" xfId="1" applyFont="1" applyFill="1" applyBorder="1">
      <alignment vertical="center"/>
    </xf>
    <xf numFmtId="178" fontId="12" fillId="0" borderId="0" xfId="10" applyNumberFormat="1" applyFont="1" applyBorder="1">
      <alignment vertical="center"/>
    </xf>
    <xf numFmtId="0" fontId="12" fillId="5" borderId="1" xfId="9" applyFont="1" applyFill="1" applyBorder="1" applyAlignment="1">
      <alignment vertical="center" wrapText="1"/>
    </xf>
    <xf numFmtId="0" fontId="7" fillId="5" borderId="1" xfId="9" applyFont="1" applyFill="1" applyBorder="1">
      <alignment vertical="center"/>
    </xf>
    <xf numFmtId="178" fontId="12" fillId="0" borderId="1" xfId="10" applyNumberFormat="1" applyFont="1" applyBorder="1">
      <alignment vertical="center"/>
    </xf>
  </cellXfs>
  <cellStyles count="11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NCF</a:t>
            </a:r>
            <a:r>
              <a:rPr lang="ja-JP" altLang="en-US" b="1"/>
              <a:t>対有利子負債比率の推移</a:t>
            </a:r>
            <a:endParaRPr lang="ja-JP" b="1"/>
          </a:p>
        </c:rich>
      </c:tx>
      <c:layout>
        <c:manualLayout>
          <c:xMode val="edge"/>
          <c:yMode val="edge"/>
          <c:x val="0.32525573736750019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  <c:extLst/>
      </c:barChart>
      <c:barChart>
        <c:barDir val="col"/>
        <c:grouping val="clustered"/>
        <c:varyColors val="0"/>
        <c:ser>
          <c:idx val="5"/>
          <c:order val="1"/>
          <c:tx>
            <c:strRef>
              <c:f>'NCF-IBD'!$A$28:$B$28</c:f>
              <c:strCache>
                <c:ptCount val="2"/>
                <c:pt idx="0">
                  <c:v>NCF</c:v>
                </c:pt>
                <c:pt idx="1">
                  <c:v>指数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'NCF-IBD'!$C$28:$H$28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464.01436335062903</c:v>
                </c:pt>
                <c:pt idx="2">
                  <c:v>558.95119445834519</c:v>
                </c:pt>
                <c:pt idx="3">
                  <c:v>686.70248724769749</c:v>
                </c:pt>
                <c:pt idx="4">
                  <c:v>595.78318013011312</c:v>
                </c:pt>
                <c:pt idx="5">
                  <c:v>1141.3473103835784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E5-4681-9E46-C4FB7A1335CE}"/>
            </c:ext>
          </c:extLst>
        </c:ser>
        <c:ser>
          <c:idx val="7"/>
          <c:order val="2"/>
          <c:tx>
            <c:strRef>
              <c:f>'NCF-IBD'!$A$29:$B$29</c:f>
              <c:strCache>
                <c:ptCount val="2"/>
                <c:pt idx="0">
                  <c:v>有利子負債</c:v>
                </c:pt>
                <c:pt idx="1">
                  <c:v>指数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'NCF-IBD'!$C$29:$H$29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104.14839821695381</c:v>
                </c:pt>
                <c:pt idx="2">
                  <c:v>110.30315754479479</c:v>
                </c:pt>
                <c:pt idx="3">
                  <c:v>132.62462912643679</c:v>
                </c:pt>
                <c:pt idx="4">
                  <c:v>136.94932343937458</c:v>
                </c:pt>
                <c:pt idx="5">
                  <c:v>151.85515344464037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E5-4681-9E46-C4FB7A13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476976"/>
        <c:axId val="1534010640"/>
      </c:barChart>
      <c:lineChart>
        <c:grouping val="standard"/>
        <c:varyColors val="0"/>
        <c:ser>
          <c:idx val="3"/>
          <c:order val="0"/>
          <c:tx>
            <c:strRef>
              <c:f>'NCF-IBD'!$A$27:$B$27</c:f>
              <c:strCache>
                <c:ptCount val="2"/>
                <c:pt idx="0">
                  <c:v>NCF対有利子負債比率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'NCF-IBD'!$C$21:$H$21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'NCF-IBD'!$C$27:$H$27</c:f>
              <c:numCache>
                <c:formatCode>#,##0.0;[Red]\-#,##0.0</c:formatCode>
                <c:ptCount val="6"/>
                <c:pt idx="0">
                  <c:v>0.58870977245507505</c:v>
                </c:pt>
                <c:pt idx="1">
                  <c:v>2.6228899814185267</c:v>
                </c:pt>
                <c:pt idx="2">
                  <c:v>2.9832330989204148</c:v>
                </c:pt>
                <c:pt idx="3">
                  <c:v>3.0482156117965049</c:v>
                </c:pt>
                <c:pt idx="4">
                  <c:v>2.5611180223334853</c:v>
                </c:pt>
                <c:pt idx="5">
                  <c:v>4.4247580681091696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E5-4681-9E46-C4FB7A13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  <c:extLst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</c:valAx>
      <c:valAx>
        <c:axId val="15340106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129287404989778"/>
              <c:y val="2.97036111111111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45476976"/>
        <c:crosses val="max"/>
        <c:crossBetween val="between"/>
      </c:valAx>
      <c:catAx>
        <c:axId val="154547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4010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629794616210201E-3"/>
          <c:y val="0.90247111111111111"/>
          <c:w val="0.67336725146198828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130968</xdr:rowOff>
    </xdr:from>
    <xdr:to>
      <xdr:col>8</xdr:col>
      <xdr:colOff>391575</xdr:colOff>
      <xdr:row>51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82294E-70D2-4AB0-BAE8-352DDA59C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E3A47-187D-49F2-B6CC-AAD96B58D144}">
  <dimension ref="A1:J53"/>
  <sheetViews>
    <sheetView showGridLines="0" tabSelected="1" workbookViewId="0">
      <selection activeCell="A6" sqref="A6"/>
    </sheetView>
  </sheetViews>
  <sheetFormatPr defaultColWidth="0" defaultRowHeight="15" customHeight="1" zeroHeight="1" x14ac:dyDescent="0.7"/>
  <cols>
    <col min="1" max="9" width="10.75" style="17" customWidth="1"/>
    <col min="10" max="10" width="9.625" style="17" customWidth="1"/>
    <col min="11" max="16384" width="10" style="17" hidden="1"/>
  </cols>
  <sheetData>
    <row r="1" spans="1:10" x14ac:dyDescent="0.4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45">
      <c r="A2" s="15" t="s">
        <v>30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4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4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7"/>
    <row r="6" spans="1:10" x14ac:dyDescent="0.45">
      <c r="A6" s="18" t="s">
        <v>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7"/>
    <row r="8" spans="1:10" ht="15.4" thickBot="1" x14ac:dyDescent="0.75">
      <c r="A8" s="19" t="s">
        <v>21</v>
      </c>
      <c r="B8" s="19"/>
    </row>
    <row r="9" spans="1:10" x14ac:dyDescent="0.7">
      <c r="A9" s="17" t="s">
        <v>4</v>
      </c>
      <c r="B9" s="17" t="s">
        <v>2</v>
      </c>
      <c r="C9" s="20" t="s">
        <v>6</v>
      </c>
      <c r="D9" s="21" t="s">
        <v>7</v>
      </c>
      <c r="E9" s="21" t="s">
        <v>22</v>
      </c>
      <c r="F9" s="21" t="s">
        <v>8</v>
      </c>
      <c r="G9" s="21" t="s">
        <v>9</v>
      </c>
      <c r="H9" s="22" t="s">
        <v>10</v>
      </c>
    </row>
    <row r="10" spans="1:10" x14ac:dyDescent="0.7">
      <c r="A10" s="23" t="s">
        <v>11</v>
      </c>
      <c r="B10" s="24" t="s">
        <v>3</v>
      </c>
      <c r="C10" s="25">
        <v>4223128</v>
      </c>
      <c r="D10" s="26">
        <v>3766597</v>
      </c>
      <c r="E10" s="27">
        <v>2398496</v>
      </c>
      <c r="F10" s="27">
        <v>2727162</v>
      </c>
      <c r="G10" s="26">
        <v>3722615</v>
      </c>
      <c r="H10" s="28">
        <v>2955076</v>
      </c>
    </row>
    <row r="11" spans="1:10" x14ac:dyDescent="0.7">
      <c r="A11" s="23" t="s">
        <v>16</v>
      </c>
      <c r="B11" s="24" t="s">
        <v>3</v>
      </c>
      <c r="C11" s="29">
        <v>-3660092</v>
      </c>
      <c r="D11" s="26">
        <v>-2697241</v>
      </c>
      <c r="E11" s="27">
        <v>-2124650</v>
      </c>
      <c r="F11" s="27">
        <v>-4684175</v>
      </c>
      <c r="G11" s="26">
        <v>-577496</v>
      </c>
      <c r="H11" s="28">
        <v>-1598890</v>
      </c>
    </row>
    <row r="12" spans="1:10" x14ac:dyDescent="0.7">
      <c r="A12" s="23" t="s">
        <v>18</v>
      </c>
      <c r="B12" s="24" t="s">
        <v>3</v>
      </c>
      <c r="C12" s="25">
        <v>-449135</v>
      </c>
      <c r="D12" s="26">
        <v>-540839</v>
      </c>
      <c r="E12" s="27">
        <v>362805</v>
      </c>
      <c r="F12" s="27">
        <v>2739174</v>
      </c>
      <c r="G12" s="26">
        <v>-2466516</v>
      </c>
      <c r="H12" s="28">
        <v>-56180</v>
      </c>
    </row>
    <row r="13" spans="1:10" s="1" customFormat="1" ht="24" x14ac:dyDescent="0.7">
      <c r="A13" s="40" t="s">
        <v>23</v>
      </c>
      <c r="B13" s="41" t="s">
        <v>3</v>
      </c>
      <c r="C13" s="42"/>
      <c r="D13" s="43"/>
      <c r="E13" s="44">
        <v>9906755</v>
      </c>
      <c r="F13" s="44">
        <v>12212060</v>
      </c>
      <c r="G13" s="43">
        <v>11187839</v>
      </c>
      <c r="H13" s="45">
        <v>12305639</v>
      </c>
    </row>
    <row r="14" spans="1:10" s="1" customFormat="1" x14ac:dyDescent="0.7">
      <c r="A14" s="3" t="s">
        <v>24</v>
      </c>
      <c r="B14" s="2" t="s">
        <v>3</v>
      </c>
      <c r="C14" s="5">
        <v>5154913</v>
      </c>
      <c r="D14" s="6">
        <v>5344973</v>
      </c>
      <c r="E14" s="7"/>
      <c r="F14" s="7"/>
      <c r="G14" s="6"/>
      <c r="H14" s="8"/>
    </row>
    <row r="15" spans="1:10" s="1" customFormat="1" ht="24" x14ac:dyDescent="0.7">
      <c r="A15" s="3" t="s">
        <v>25</v>
      </c>
      <c r="B15" s="2" t="s">
        <v>3</v>
      </c>
      <c r="C15" s="5">
        <v>4186277</v>
      </c>
      <c r="D15" s="6">
        <v>4254260</v>
      </c>
      <c r="E15" s="7"/>
      <c r="F15" s="7"/>
      <c r="G15" s="6"/>
      <c r="H15" s="8"/>
    </row>
    <row r="16" spans="1:10" s="1" customFormat="1" ht="24.4" thickBot="1" x14ac:dyDescent="0.75">
      <c r="A16" s="13" t="s">
        <v>26</v>
      </c>
      <c r="B16" s="14" t="s">
        <v>3</v>
      </c>
      <c r="C16" s="9">
        <v>10006374</v>
      </c>
      <c r="D16" s="10">
        <v>10550945</v>
      </c>
      <c r="E16" s="11">
        <v>11434219</v>
      </c>
      <c r="F16" s="11">
        <v>13447575</v>
      </c>
      <c r="G16" s="10">
        <v>15308519</v>
      </c>
      <c r="H16" s="12">
        <v>17074634</v>
      </c>
    </row>
    <row r="17" spans="1:10" x14ac:dyDescent="0.7">
      <c r="C17" s="17" t="s">
        <v>14</v>
      </c>
    </row>
    <row r="18" spans="1:10" x14ac:dyDescent="0.7"/>
    <row r="19" spans="1:10" x14ac:dyDescent="0.7">
      <c r="A19" s="30" t="s">
        <v>31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7">
      <c r="C20" s="19"/>
      <c r="D20" s="19"/>
      <c r="E20" s="19"/>
      <c r="F20" s="19"/>
      <c r="G20" s="19"/>
      <c r="H20" s="19"/>
    </row>
    <row r="21" spans="1:10" x14ac:dyDescent="0.7">
      <c r="A21" s="19"/>
      <c r="B21" s="19"/>
      <c r="C21" s="31" t="str">
        <f t="shared" ref="C21:H21" si="0">C9</f>
        <v>FY17</v>
      </c>
      <c r="D21" s="31" t="str">
        <f t="shared" si="0"/>
        <v>FY18</v>
      </c>
      <c r="E21" s="31" t="str">
        <f t="shared" si="0"/>
        <v>FY19</v>
      </c>
      <c r="F21" s="31" t="str">
        <f t="shared" si="0"/>
        <v>FY20</v>
      </c>
      <c r="G21" s="31" t="str">
        <f t="shared" si="0"/>
        <v>FY21</v>
      </c>
      <c r="H21" s="31" t="str">
        <f t="shared" si="0"/>
        <v>FY22</v>
      </c>
    </row>
    <row r="22" spans="1:10" x14ac:dyDescent="0.7">
      <c r="A22" s="32" t="str">
        <f>A10</f>
        <v>営業CF</v>
      </c>
      <c r="B22" s="32" t="s">
        <v>12</v>
      </c>
      <c r="C22" s="33">
        <f t="shared" ref="C22:H24" si="1">C10/100</f>
        <v>42231.28</v>
      </c>
      <c r="D22" s="33">
        <f t="shared" si="1"/>
        <v>37665.97</v>
      </c>
      <c r="E22" s="33">
        <f t="shared" si="1"/>
        <v>23984.959999999999</v>
      </c>
      <c r="F22" s="33">
        <f t="shared" si="1"/>
        <v>27271.62</v>
      </c>
      <c r="G22" s="33">
        <f t="shared" si="1"/>
        <v>37226.15</v>
      </c>
      <c r="H22" s="33">
        <f t="shared" si="1"/>
        <v>29550.76</v>
      </c>
    </row>
    <row r="23" spans="1:10" x14ac:dyDescent="0.7">
      <c r="A23" s="32" t="s">
        <v>17</v>
      </c>
      <c r="B23" s="32" t="s">
        <v>12</v>
      </c>
      <c r="C23" s="33">
        <f t="shared" si="1"/>
        <v>-36600.92</v>
      </c>
      <c r="D23" s="33">
        <f t="shared" si="1"/>
        <v>-26972.41</v>
      </c>
      <c r="E23" s="33">
        <f t="shared" si="1"/>
        <v>-21246.5</v>
      </c>
      <c r="F23" s="33">
        <f t="shared" si="1"/>
        <v>-46841.75</v>
      </c>
      <c r="G23" s="33">
        <f t="shared" si="1"/>
        <v>-5774.96</v>
      </c>
      <c r="H23" s="33">
        <f t="shared" si="1"/>
        <v>-15988.9</v>
      </c>
    </row>
    <row r="24" spans="1:10" x14ac:dyDescent="0.7">
      <c r="A24" s="32" t="s">
        <v>19</v>
      </c>
      <c r="B24" s="32" t="s">
        <v>12</v>
      </c>
      <c r="C24" s="33">
        <f t="shared" si="1"/>
        <v>-4491.3500000000004</v>
      </c>
      <c r="D24" s="33">
        <f t="shared" si="1"/>
        <v>-5408.39</v>
      </c>
      <c r="E24" s="33">
        <f t="shared" si="1"/>
        <v>3628.05</v>
      </c>
      <c r="F24" s="33">
        <f t="shared" si="1"/>
        <v>27391.74</v>
      </c>
      <c r="G24" s="33">
        <f t="shared" si="1"/>
        <v>-24665.16</v>
      </c>
      <c r="H24" s="33">
        <f t="shared" si="1"/>
        <v>-561.79999999999995</v>
      </c>
    </row>
    <row r="25" spans="1:10" x14ac:dyDescent="0.7">
      <c r="A25" s="34" t="s">
        <v>29</v>
      </c>
      <c r="B25" s="32" t="s">
        <v>12</v>
      </c>
      <c r="C25" s="33">
        <f>SUM(C22:C24)</f>
        <v>1139.0100000000002</v>
      </c>
      <c r="D25" s="33">
        <f t="shared" ref="D25:H25" si="2">SUM(D22:D24)</f>
        <v>5285.170000000001</v>
      </c>
      <c r="E25" s="33">
        <f t="shared" si="2"/>
        <v>6366.5099999999993</v>
      </c>
      <c r="F25" s="33">
        <f t="shared" si="2"/>
        <v>7821.6100000000006</v>
      </c>
      <c r="G25" s="33">
        <f t="shared" si="2"/>
        <v>6786.0300000000025</v>
      </c>
      <c r="H25" s="33">
        <f t="shared" si="2"/>
        <v>13000.06</v>
      </c>
    </row>
    <row r="26" spans="1:10" x14ac:dyDescent="0.7">
      <c r="A26" s="34" t="s">
        <v>33</v>
      </c>
      <c r="B26" s="32" t="s">
        <v>12</v>
      </c>
      <c r="C26" s="33">
        <f>SUM(C13:C16)/100</f>
        <v>193475.64</v>
      </c>
      <c r="D26" s="33">
        <f t="shared" ref="D26:H26" si="3">SUM(D13:D16)/100</f>
        <v>201501.78</v>
      </c>
      <c r="E26" s="33">
        <f t="shared" si="3"/>
        <v>213409.74</v>
      </c>
      <c r="F26" s="33">
        <f t="shared" si="3"/>
        <v>256596.35</v>
      </c>
      <c r="G26" s="33">
        <f t="shared" si="3"/>
        <v>264963.58</v>
      </c>
      <c r="H26" s="33">
        <f t="shared" si="3"/>
        <v>293802.73</v>
      </c>
    </row>
    <row r="27" spans="1:10" ht="28.5" x14ac:dyDescent="0.7">
      <c r="A27" s="47" t="s">
        <v>34</v>
      </c>
      <c r="B27" s="48" t="s">
        <v>15</v>
      </c>
      <c r="C27" s="49">
        <f>C25/C26*100</f>
        <v>0.58870977245507505</v>
      </c>
      <c r="D27" s="49">
        <f t="shared" ref="D27:H27" si="4">D25/D26*100</f>
        <v>2.6228899814185267</v>
      </c>
      <c r="E27" s="49">
        <f t="shared" si="4"/>
        <v>2.9832330989204148</v>
      </c>
      <c r="F27" s="49">
        <f t="shared" si="4"/>
        <v>3.0482156117965049</v>
      </c>
      <c r="G27" s="49">
        <f t="shared" si="4"/>
        <v>2.5611180223334853</v>
      </c>
      <c r="H27" s="49">
        <f t="shared" si="4"/>
        <v>4.4247580681091696</v>
      </c>
    </row>
    <row r="28" spans="1:10" x14ac:dyDescent="0.7">
      <c r="A28" s="34" t="s">
        <v>29</v>
      </c>
      <c r="B28" s="32" t="s">
        <v>20</v>
      </c>
      <c r="C28" s="4">
        <f>C25/$C25*100</f>
        <v>100</v>
      </c>
      <c r="D28" s="4">
        <f t="shared" ref="D28:H28" si="5">D25/$C25*100</f>
        <v>464.01436335062903</v>
      </c>
      <c r="E28" s="4">
        <f t="shared" si="5"/>
        <v>558.95119445834519</v>
      </c>
      <c r="F28" s="4">
        <f t="shared" si="5"/>
        <v>686.70248724769749</v>
      </c>
      <c r="G28" s="4">
        <f t="shared" si="5"/>
        <v>595.78318013011312</v>
      </c>
      <c r="H28" s="4">
        <f t="shared" si="5"/>
        <v>1141.3473103835784</v>
      </c>
    </row>
    <row r="29" spans="1:10" x14ac:dyDescent="0.7">
      <c r="A29" s="35" t="s">
        <v>27</v>
      </c>
      <c r="B29" s="36" t="s">
        <v>20</v>
      </c>
      <c r="C29" s="37">
        <f>C26/$C26*100</f>
        <v>100</v>
      </c>
      <c r="D29" s="37">
        <f t="shared" ref="D29:H29" si="6">D26/$C26*100</f>
        <v>104.14839821695381</v>
      </c>
      <c r="E29" s="37">
        <f t="shared" si="6"/>
        <v>110.30315754479479</v>
      </c>
      <c r="F29" s="37">
        <f t="shared" si="6"/>
        <v>132.62462912643679</v>
      </c>
      <c r="G29" s="37">
        <f t="shared" si="6"/>
        <v>136.94932343937458</v>
      </c>
      <c r="H29" s="37">
        <f t="shared" si="6"/>
        <v>151.85515344464037</v>
      </c>
    </row>
    <row r="30" spans="1:10" x14ac:dyDescent="0.7">
      <c r="A30" s="46" t="s">
        <v>28</v>
      </c>
      <c r="B30" s="46"/>
      <c r="C30" s="46"/>
      <c r="D30" s="46"/>
      <c r="E30" s="46"/>
      <c r="F30" s="46"/>
      <c r="G30" s="46"/>
      <c r="H30" s="46"/>
    </row>
    <row r="31" spans="1:10" x14ac:dyDescent="0.7">
      <c r="A31" s="38"/>
      <c r="B31" s="39"/>
      <c r="C31" s="39"/>
      <c r="D31" s="39"/>
      <c r="E31" s="39"/>
      <c r="F31" s="39"/>
      <c r="G31" s="39"/>
      <c r="H31" s="39"/>
    </row>
    <row r="32" spans="1:10" x14ac:dyDescent="0.7">
      <c r="A32" s="30" t="s">
        <v>32</v>
      </c>
      <c r="B32" s="16"/>
      <c r="C32" s="16"/>
      <c r="D32" s="16"/>
      <c r="E32" s="16"/>
      <c r="F32" s="16"/>
      <c r="G32" s="16"/>
      <c r="H32" s="16"/>
      <c r="I32" s="16"/>
      <c r="J32" s="16"/>
    </row>
    <row r="33" x14ac:dyDescent="0.7"/>
    <row r="34" x14ac:dyDescent="0.7"/>
    <row r="35" x14ac:dyDescent="0.7"/>
    <row r="36" x14ac:dyDescent="0.7"/>
    <row r="37" x14ac:dyDescent="0.7"/>
    <row r="38" x14ac:dyDescent="0.7"/>
    <row r="39" x14ac:dyDescent="0.7"/>
    <row r="40" x14ac:dyDescent="0.7"/>
    <row r="41" x14ac:dyDescent="0.7"/>
    <row r="42" x14ac:dyDescent="0.7"/>
    <row r="43" x14ac:dyDescent="0.7"/>
    <row r="44" x14ac:dyDescent="0.7"/>
    <row r="45" x14ac:dyDescent="0.7"/>
    <row r="46" x14ac:dyDescent="0.7"/>
    <row r="47" x14ac:dyDescent="0.7"/>
    <row r="48" x14ac:dyDescent="0.7"/>
    <row r="49" x14ac:dyDescent="0.7"/>
    <row r="50" x14ac:dyDescent="0.7"/>
    <row r="51" x14ac:dyDescent="0.7"/>
    <row r="52" x14ac:dyDescent="0.7"/>
    <row r="53" ht="15" customHeight="1" x14ac:dyDescent="0.7"/>
  </sheetData>
  <phoneticPr fontId="5"/>
  <pageMargins left="0.7" right="0.7" top="0.75" bottom="0.75" header="0.3" footer="0.3"/>
  <pageSetup paperSize="9" orientation="portrait" r:id="rId1"/>
  <ignoredErrors>
    <ignoredError sqref="C26:H26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52A5A97-B306-443C-A816-D377DCBDE2AE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'NCF-IBD'!C10:H10</xm:f>
              <xm:sqref>I10</xm:sqref>
            </x14:sparkline>
          </x14:sparklines>
        </x14:sparklineGroup>
        <x14:sparklineGroup displayEmptyCellsAs="gap" high="1" low="1" xr2:uid="{6D06D674-D1E3-4034-AF77-C3D9572005D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'NCF-IBD'!C12:H12</xm:f>
              <xm:sqref>I12</xm:sqref>
            </x14:sparkline>
          </x14:sparklines>
        </x14:sparklineGroup>
        <x14:sparklineGroup displayEmptyCellsAs="gap" high="1" low="1" xr2:uid="{2B1F26BD-AE50-412D-A8A8-8C1A9888D2FF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'NCF-IBD'!C11:H11</xm:f>
              <xm:sqref>I11</xm:sqref>
            </x14:sparkline>
          </x14:sparklines>
        </x14:sparklineGroup>
        <x14:sparklineGroup displayEmptyCellsAs="gap" high="1" low="1" xr2:uid="{C70B04CB-0386-4F1D-A0CD-A9971AF3833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'NCF-IBD'!C16:H16</xm:f>
              <xm:sqref>I16</xm:sqref>
            </x14:sparkline>
          </x14:sparklines>
        </x14:sparklineGroup>
        <x14:sparklineGroup displayEmptyCellsAs="gap" high="1" low="1" xr2:uid="{28F3FFB4-CB46-4F93-A3BA-CBAEECDDEFC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'NCF-IBD'!C15:H15</xm:f>
              <xm:sqref>I15</xm:sqref>
            </x14:sparkline>
          </x14:sparklines>
        </x14:sparklineGroup>
        <x14:sparklineGroup displayEmptyCellsAs="gap" high="1" low="1" xr2:uid="{D0CEF004-000D-4307-BAC7-1DD21D283168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'NCF-IBD'!C14:H14</xm:f>
              <xm:sqref>I14</xm:sqref>
            </x14:sparkline>
          </x14:sparklines>
        </x14:sparklineGroup>
        <x14:sparklineGroup displayEmptyCellsAs="gap" high="1" low="1" xr2:uid="{BDF0471B-3526-4EB9-ABC0-57E2124EE5C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'NCF-IBD'!C13:H13</xm:f>
              <xm:sqref>I13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NCF-IBD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2023-08-22T07:32:15Z</dcterms:modified>
</cp:coreProperties>
</file>