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20001_{AA49F876-35A6-4A74-A5F3-BA1320C5E06D}" xr6:coauthVersionLast="47" xr6:coauthVersionMax="47" xr10:uidLastSave="{00000000-0000-0000-0000-000000000000}"/>
  <bookViews>
    <workbookView xWindow="-98" yWindow="-98" windowWidth="20715" windowHeight="13155" xr2:uid="{68E2C076-72C9-4123-A12C-10F250F0AE54}"/>
  </bookViews>
  <sheets>
    <sheet name="一人当たりOCF" sheetId="18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8" l="1"/>
  <c r="D32" i="18"/>
  <c r="E32" i="18"/>
  <c r="F32" i="18"/>
  <c r="G32" i="18"/>
  <c r="H32" i="18"/>
  <c r="C32" i="18"/>
  <c r="D30" i="18"/>
  <c r="E30" i="18"/>
  <c r="F30" i="18"/>
  <c r="G30" i="18"/>
  <c r="H30" i="18"/>
  <c r="D31" i="18"/>
  <c r="E31" i="18"/>
  <c r="F31" i="18"/>
  <c r="G31" i="18"/>
  <c r="H31" i="18"/>
  <c r="C31" i="18"/>
  <c r="C30" i="18"/>
  <c r="C29" i="18"/>
  <c r="H28" i="18"/>
  <c r="D28" i="18"/>
  <c r="E28" i="18"/>
  <c r="F28" i="18"/>
  <c r="G28" i="18"/>
  <c r="C28" i="18"/>
  <c r="C26" i="18"/>
  <c r="C27" i="18" s="1"/>
  <c r="C25" i="18"/>
  <c r="C24" i="18"/>
  <c r="C23" i="18"/>
  <c r="H26" i="18" l="1"/>
  <c r="G26" i="18"/>
  <c r="F26" i="18"/>
  <c r="E26" i="18"/>
  <c r="D26" i="18"/>
  <c r="H25" i="18"/>
  <c r="G25" i="18"/>
  <c r="G27" i="18" s="1"/>
  <c r="F25" i="18"/>
  <c r="E25" i="18"/>
  <c r="D25" i="18"/>
  <c r="H24" i="18"/>
  <c r="G24" i="18"/>
  <c r="F24" i="18"/>
  <c r="E24" i="18"/>
  <c r="D24" i="18"/>
  <c r="H23" i="18"/>
  <c r="G23" i="18"/>
  <c r="F23" i="18"/>
  <c r="E23" i="18"/>
  <c r="D23" i="18"/>
  <c r="H22" i="18"/>
  <c r="G22" i="18"/>
  <c r="F22" i="18"/>
  <c r="E22" i="18"/>
  <c r="D22" i="18"/>
  <c r="C22" i="18"/>
  <c r="E27" i="18" l="1"/>
  <c r="H27" i="18"/>
  <c r="E33" i="18"/>
  <c r="H33" i="18"/>
  <c r="G33" i="18"/>
  <c r="D27" i="18"/>
  <c r="D33" i="18" s="1"/>
  <c r="F27" i="18"/>
  <c r="D29" i="18"/>
  <c r="E29" i="18"/>
  <c r="F29" i="18"/>
  <c r="G29" i="18"/>
  <c r="H29" i="18"/>
  <c r="F33" i="18" l="1"/>
</calcChain>
</file>

<file path=xl/sharedStrings.xml><?xml version="1.0" encoding="utf-8"?>
<sst xmlns="http://schemas.openxmlformats.org/spreadsheetml/2006/main" count="56" uniqueCount="42">
  <si>
    <t>百万円</t>
    <rPh sb="0" eb="3">
      <t>ヒャクマンエン</t>
    </rPh>
    <phoneticPr fontId="5"/>
  </si>
  <si>
    <t>入力</t>
    <rPh sb="0" eb="2">
      <t>ニュウリョク</t>
    </rPh>
    <phoneticPr fontId="5"/>
  </si>
  <si>
    <t>年</t>
    <rPh sb="0" eb="1">
      <t>ネン</t>
    </rPh>
    <phoneticPr fontId="4"/>
  </si>
  <si>
    <t>百万円</t>
    <rPh sb="0" eb="3">
      <t>ヒャクマンエン</t>
    </rPh>
    <phoneticPr fontId="4"/>
  </si>
  <si>
    <t>期間</t>
    <rPh sb="0" eb="2">
      <t>キカン</t>
    </rPh>
    <phoneticPr fontId="4"/>
  </si>
  <si>
    <t>FY17</t>
    <phoneticPr fontId="4"/>
  </si>
  <si>
    <t>FY18</t>
    <phoneticPr fontId="4"/>
  </si>
  <si>
    <t>FY20</t>
  </si>
  <si>
    <t>FY21</t>
  </si>
  <si>
    <t>FY22</t>
  </si>
  <si>
    <t>営業CF</t>
    <rPh sb="0" eb="2">
      <t>エイギョウ</t>
    </rPh>
    <phoneticPr fontId="4"/>
  </si>
  <si>
    <t>億円</t>
    <rPh sb="0" eb="2">
      <t>オクエン</t>
    </rPh>
    <phoneticPr fontId="4"/>
  </si>
  <si>
    <t>サンプル_トヨタ自動車</t>
    <rPh sb="8" eb="11">
      <t>ジドウシャ</t>
    </rPh>
    <phoneticPr fontId="5"/>
  </si>
  <si>
    <t>※FY17=2017年度＝2018年3月期</t>
    <rPh sb="17" eb="18">
      <t>ネン</t>
    </rPh>
    <rPh sb="19" eb="21">
      <t>ガツキ</t>
    </rPh>
    <phoneticPr fontId="4"/>
  </si>
  <si>
    <t>営業CF</t>
    <rPh sb="0" eb="2">
      <t>エイギョウ</t>
    </rPh>
    <phoneticPr fontId="10"/>
  </si>
  <si>
    <t>%</t>
    <phoneticPr fontId="4"/>
  </si>
  <si>
    <t>売上高</t>
    <rPh sb="0" eb="3">
      <t>ウリアゲダカ</t>
    </rPh>
    <phoneticPr fontId="10"/>
  </si>
  <si>
    <t>●財務データ</t>
    <rPh sb="1" eb="3">
      <t>ザイム</t>
    </rPh>
    <phoneticPr fontId="4"/>
  </si>
  <si>
    <t>FY19</t>
    <phoneticPr fontId="4"/>
  </si>
  <si>
    <t>営業収益</t>
    <rPh sb="0" eb="2">
      <t>エイギョウ</t>
    </rPh>
    <rPh sb="2" eb="4">
      <t>シュウエキ</t>
    </rPh>
    <phoneticPr fontId="4"/>
  </si>
  <si>
    <t>短期有利子負債</t>
    <rPh sb="0" eb="2">
      <t>タンキ</t>
    </rPh>
    <rPh sb="2" eb="3">
      <t>ユウ</t>
    </rPh>
    <rPh sb="3" eb="5">
      <t>リシ</t>
    </rPh>
    <rPh sb="5" eb="7">
      <t>フサイ</t>
    </rPh>
    <phoneticPr fontId="4"/>
  </si>
  <si>
    <t>短期借入債務</t>
  </si>
  <si>
    <t>１年内返済長期借入債務</t>
  </si>
  <si>
    <t>長期有利子負債</t>
    <rPh sb="0" eb="7">
      <t>チョウキユウリシフサイ</t>
    </rPh>
    <phoneticPr fontId="4"/>
  </si>
  <si>
    <t>純資産</t>
    <rPh sb="0" eb="3">
      <t>ジュンシサン</t>
    </rPh>
    <phoneticPr fontId="4"/>
  </si>
  <si>
    <t>有利子負債</t>
    <rPh sb="0" eb="5">
      <t>ユウリシフサイ</t>
    </rPh>
    <phoneticPr fontId="10"/>
  </si>
  <si>
    <t>純資産</t>
    <rPh sb="0" eb="3">
      <t>ジュンシサン</t>
    </rPh>
    <phoneticPr fontId="10"/>
  </si>
  <si>
    <t>投下資本</t>
    <rPh sb="0" eb="2">
      <t>トウカ</t>
    </rPh>
    <rPh sb="2" eb="4">
      <t>シホン</t>
    </rPh>
    <phoneticPr fontId="10"/>
  </si>
  <si>
    <t>CFマージン</t>
    <phoneticPr fontId="10"/>
  </si>
  <si>
    <t>CFROI</t>
    <phoneticPr fontId="10"/>
  </si>
  <si>
    <t>一人当たり営業CF</t>
    <rPh sb="0" eb="3">
      <t>ヒトリア</t>
    </rPh>
    <rPh sb="5" eb="7">
      <t>エイギョウ</t>
    </rPh>
    <phoneticPr fontId="4"/>
  </si>
  <si>
    <t>経営分析</t>
    <rPh sb="0" eb="4">
      <t>ケイエイブンセキ</t>
    </rPh>
    <phoneticPr fontId="5"/>
  </si>
  <si>
    <t>人</t>
    <rPh sb="0" eb="1">
      <t>ニン</t>
    </rPh>
    <phoneticPr fontId="4"/>
  </si>
  <si>
    <t>従業員数</t>
    <rPh sb="0" eb="4">
      <t>ジュウギョウインスウ</t>
    </rPh>
    <phoneticPr fontId="4"/>
  </si>
  <si>
    <t>一人当たり営業CFの計算</t>
    <rPh sb="0" eb="3">
      <t>ヒトリア</t>
    </rPh>
    <rPh sb="5" eb="7">
      <t>エイギョウ</t>
    </rPh>
    <rPh sb="10" eb="12">
      <t>ケイサン</t>
    </rPh>
    <phoneticPr fontId="4"/>
  </si>
  <si>
    <t>一人当たり営業CFの推移</t>
    <rPh sb="10" eb="12">
      <t>スイイ</t>
    </rPh>
    <phoneticPr fontId="4"/>
  </si>
  <si>
    <t>従業員数</t>
    <rPh sb="0" eb="4">
      <t>ジュウギョウインスウ</t>
    </rPh>
    <phoneticPr fontId="10"/>
  </si>
  <si>
    <t>一人当たり営業CF</t>
    <rPh sb="0" eb="3">
      <t>ヒトリア</t>
    </rPh>
    <rPh sb="5" eb="7">
      <t>エイギョウ</t>
    </rPh>
    <phoneticPr fontId="10"/>
  </si>
  <si>
    <t>一人当たり売上高</t>
    <rPh sb="0" eb="3">
      <t>ヒトリア</t>
    </rPh>
    <rPh sb="5" eb="8">
      <t>ウリアゲダカ</t>
    </rPh>
    <phoneticPr fontId="10"/>
  </si>
  <si>
    <t>百万円/人</t>
    <rPh sb="0" eb="3">
      <t>ヒャクマンエン</t>
    </rPh>
    <rPh sb="4" eb="5">
      <t>ニン</t>
    </rPh>
    <phoneticPr fontId="4"/>
  </si>
  <si>
    <t>労働装備率（投下資本）</t>
    <rPh sb="0" eb="2">
      <t>ロウドウ</t>
    </rPh>
    <rPh sb="2" eb="4">
      <t>ソウビ</t>
    </rPh>
    <rPh sb="4" eb="5">
      <t>リツ</t>
    </rPh>
    <rPh sb="6" eb="10">
      <t>トウカシホン</t>
    </rPh>
    <phoneticPr fontId="10"/>
  </si>
  <si>
    <t>※期首期末平残ではなく、期末値のみで計算</t>
    <rPh sb="1" eb="7">
      <t>キシュキマツヘイザン</t>
    </rPh>
    <rPh sb="12" eb="15">
      <t>キマツチ</t>
    </rPh>
    <rPh sb="18" eb="20">
      <t>ケイサン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</si>
</sst>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#,##0.0;[Red]\-#,##0.0"/>
    <numFmt numFmtId="180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6" fillId="2" borderId="0" xfId="6" applyFont="1" applyFill="1" applyAlignment="1"/>
    <xf numFmtId="0" fontId="6" fillId="2" borderId="0" xfId="6" applyFont="1" applyFill="1">
      <alignment vertical="center"/>
    </xf>
    <xf numFmtId="0" fontId="6" fillId="0" borderId="0" xfId="6" applyFont="1">
      <alignment vertical="center"/>
    </xf>
    <xf numFmtId="0" fontId="7" fillId="2" borderId="0" xfId="6" applyFont="1" applyFill="1" applyAlignment="1"/>
    <xf numFmtId="0" fontId="6" fillId="0" borderId="3" xfId="6" applyFont="1" applyBorder="1">
      <alignment vertical="center"/>
    </xf>
    <xf numFmtId="0" fontId="8" fillId="3" borderId="9" xfId="6" applyFont="1" applyFill="1" applyBorder="1">
      <alignment vertical="center"/>
    </xf>
    <xf numFmtId="0" fontId="8" fillId="3" borderId="10" xfId="6" applyFont="1" applyFill="1" applyBorder="1">
      <alignment vertical="center"/>
    </xf>
    <xf numFmtId="0" fontId="8" fillId="3" borderId="11" xfId="6" applyFont="1" applyFill="1" applyBorder="1">
      <alignment vertical="center"/>
    </xf>
    <xf numFmtId="0" fontId="6" fillId="0" borderId="1" xfId="6" applyFont="1" applyBorder="1" applyAlignment="1">
      <alignment vertical="center" wrapText="1"/>
    </xf>
    <xf numFmtId="0" fontId="6" fillId="0" borderId="2" xfId="6" applyFont="1" applyBorder="1">
      <alignment vertical="center"/>
    </xf>
    <xf numFmtId="0" fontId="13" fillId="0" borderId="1" xfId="6" applyFont="1" applyBorder="1" applyAlignment="1">
      <alignment vertical="center" wrapText="1"/>
    </xf>
    <xf numFmtId="0" fontId="6" fillId="0" borderId="3" xfId="6" applyFont="1" applyBorder="1" applyAlignment="1">
      <alignment vertical="center" wrapText="1"/>
    </xf>
    <xf numFmtId="0" fontId="6" fillId="0" borderId="4" xfId="6" applyFont="1" applyBorder="1">
      <alignment vertical="center"/>
    </xf>
    <xf numFmtId="0" fontId="7" fillId="2" borderId="0" xfId="6" applyFont="1" applyFill="1">
      <alignment vertical="center"/>
    </xf>
    <xf numFmtId="0" fontId="6" fillId="4" borderId="3" xfId="6" applyFont="1" applyFill="1" applyBorder="1">
      <alignment vertical="center"/>
    </xf>
    <xf numFmtId="0" fontId="6" fillId="5" borderId="13" xfId="6" applyFont="1" applyFill="1" applyBorder="1">
      <alignment vertical="center"/>
    </xf>
    <xf numFmtId="38" fontId="11" fillId="0" borderId="13" xfId="7" applyFont="1" applyBorder="1">
      <alignment vertical="center"/>
    </xf>
    <xf numFmtId="178" fontId="11" fillId="0" borderId="13" xfId="7" applyNumberFormat="1" applyFont="1" applyBorder="1">
      <alignment vertical="center"/>
    </xf>
    <xf numFmtId="0" fontId="11" fillId="5" borderId="3" xfId="6" applyFont="1" applyFill="1" applyBorder="1" applyAlignment="1">
      <alignment vertical="center" wrapText="1"/>
    </xf>
    <xf numFmtId="0" fontId="6" fillId="5" borderId="3" xfId="6" applyFont="1" applyFill="1" applyBorder="1">
      <alignment vertical="center"/>
    </xf>
    <xf numFmtId="178" fontId="11" fillId="0" borderId="3" xfId="7" applyNumberFormat="1" applyFont="1" applyBorder="1">
      <alignment vertical="center"/>
    </xf>
    <xf numFmtId="0" fontId="6" fillId="5" borderId="0" xfId="6" applyFont="1" applyFill="1">
      <alignment vertical="center"/>
    </xf>
    <xf numFmtId="0" fontId="13" fillId="0" borderId="0" xfId="6" applyFont="1">
      <alignment vertical="center"/>
    </xf>
    <xf numFmtId="40" fontId="11" fillId="0" borderId="0" xfId="7" applyNumberFormat="1" applyFont="1" applyBorder="1">
      <alignment vertical="center"/>
    </xf>
    <xf numFmtId="180" fontId="11" fillId="0" borderId="0" xfId="8" applyNumberFormat="1" applyFont="1" applyBorder="1">
      <alignment vertical="center"/>
    </xf>
    <xf numFmtId="0" fontId="14" fillId="5" borderId="13" xfId="6" applyFont="1" applyFill="1" applyBorder="1" applyAlignment="1">
      <alignment vertical="center" wrapText="1"/>
    </xf>
    <xf numFmtId="0" fontId="13" fillId="5" borderId="1" xfId="6" applyFont="1" applyFill="1" applyBorder="1" applyAlignment="1">
      <alignment vertical="center" wrapText="1"/>
    </xf>
    <xf numFmtId="0" fontId="14" fillId="5" borderId="1" xfId="6" applyFont="1" applyFill="1" applyBorder="1" applyAlignment="1">
      <alignment vertical="center" wrapText="1"/>
    </xf>
    <xf numFmtId="178" fontId="11" fillId="0" borderId="13" xfId="1" applyNumberFormat="1" applyFont="1" applyBorder="1">
      <alignment vertical="center"/>
    </xf>
    <xf numFmtId="178" fontId="11" fillId="0" borderId="1" xfId="1" applyNumberFormat="1" applyFont="1" applyBorder="1">
      <alignment vertical="center"/>
    </xf>
    <xf numFmtId="38" fontId="12" fillId="3" borderId="8" xfId="1" applyFont="1" applyFill="1" applyBorder="1">
      <alignment vertical="center"/>
    </xf>
    <xf numFmtId="38" fontId="12" fillId="3" borderId="12" xfId="1" applyFont="1" applyFill="1" applyBorder="1">
      <alignment vertical="center"/>
    </xf>
    <xf numFmtId="38" fontId="12" fillId="3" borderId="12" xfId="1" applyFont="1" applyFill="1" applyBorder="1" applyAlignment="1">
      <alignment vertical="center" wrapText="1"/>
    </xf>
    <xf numFmtId="38" fontId="12" fillId="3" borderId="2" xfId="1" applyFont="1" applyFill="1" applyBorder="1">
      <alignment vertical="center"/>
    </xf>
    <xf numFmtId="38" fontId="12" fillId="3" borderId="5" xfId="1" applyFont="1" applyFill="1" applyBorder="1">
      <alignment vertical="center"/>
    </xf>
    <xf numFmtId="38" fontId="12" fillId="3" borderId="6" xfId="1" applyFont="1" applyFill="1" applyBorder="1">
      <alignment vertical="center"/>
    </xf>
    <xf numFmtId="38" fontId="12" fillId="3" borderId="6" xfId="1" applyFont="1" applyFill="1" applyBorder="1" applyAlignment="1">
      <alignment vertical="center" wrapText="1"/>
    </xf>
    <xf numFmtId="38" fontId="12" fillId="3" borderId="7" xfId="1" applyFont="1" applyFill="1" applyBorder="1">
      <alignment vertical="center"/>
    </xf>
  </cellXfs>
  <cellStyles count="9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一人当たり営業</a:t>
            </a:r>
            <a:r>
              <a:rPr lang="en-US" altLang="ja-JP" b="1"/>
              <a:t>CF</a:t>
            </a:r>
            <a:r>
              <a:rPr lang="ja-JP" altLang="en-US" b="1"/>
              <a:t>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5023976608187149E-2"/>
          <c:y val="0.15208250000000001"/>
          <c:w val="0.8711991228070175"/>
          <c:h val="0.62418166666666663"/>
        </c:manualLayout>
      </c:layout>
      <c:barChart>
        <c:barDir val="col"/>
        <c:grouping val="clustered"/>
        <c:varyColors val="0"/>
        <c:ser>
          <c:idx val="8"/>
          <c:order val="1"/>
          <c:tx>
            <c:strRef>
              <c:f>一人当たりOCF!$A$31:$B$31</c:f>
              <c:strCache>
                <c:ptCount val="2"/>
                <c:pt idx="0">
                  <c:v>一人当たり売上高</c:v>
                </c:pt>
                <c:pt idx="1">
                  <c:v>百万円/人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一人当たりOCF!$C$22:$H$22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一人当たりOCF!$C$31:$H$31</c:f>
              <c:numCache>
                <c:formatCode>#,##0.0;[Red]\-#,##0.0</c:formatCode>
                <c:ptCount val="6"/>
                <c:pt idx="0">
                  <c:v>79.592521754207255</c:v>
                </c:pt>
                <c:pt idx="1">
                  <c:v>81.42847790771917</c:v>
                </c:pt>
                <c:pt idx="2">
                  <c:v>82.525474776669142</c:v>
                </c:pt>
                <c:pt idx="3">
                  <c:v>74.29936415285448</c:v>
                </c:pt>
                <c:pt idx="4">
                  <c:v>84.168659154491337</c:v>
                </c:pt>
                <c:pt idx="5">
                  <c:v>99.016077924500649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32-4D4E-B784-FA0687027A02}"/>
            </c:ext>
          </c:extLst>
        </c:ser>
        <c:ser>
          <c:idx val="9"/>
          <c:order val="2"/>
          <c:tx>
            <c:strRef>
              <c:f>一人当たりOCF!$A$32:$B$32</c:f>
              <c:strCache>
                <c:ptCount val="2"/>
                <c:pt idx="0">
                  <c:v>労働装備率（投下資本）</c:v>
                </c:pt>
                <c:pt idx="1">
                  <c:v>百万円/人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一人当たりOCF!$C$22:$H$22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一人当たりOCF!$C$32:$H$32</c:f>
              <c:numCache>
                <c:formatCode>#,##0.0;[Red]\-#,##0.0</c:formatCode>
                <c:ptCount val="6"/>
                <c:pt idx="0">
                  <c:v>106.38603829607396</c:v>
                </c:pt>
                <c:pt idx="1">
                  <c:v>109.68791976141792</c:v>
                </c:pt>
                <c:pt idx="2">
                  <c:v>117.66234143025693</c:v>
                </c:pt>
                <c:pt idx="3">
                  <c:v>136.36440675652432</c:v>
                </c:pt>
                <c:pt idx="4">
                  <c:v>143.90754176982276</c:v>
                </c:pt>
                <c:pt idx="5">
                  <c:v>156.28735592362119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32-4D4E-B784-FA0687027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5327599"/>
        <c:axId val="1891254831"/>
      </c:barChart>
      <c:lineChart>
        <c:grouping val="standard"/>
        <c:varyColors val="0"/>
        <c:ser>
          <c:idx val="7"/>
          <c:order val="0"/>
          <c:tx>
            <c:strRef>
              <c:f>一人当たりOCF!$A$30:$B$30</c:f>
              <c:strCache>
                <c:ptCount val="2"/>
                <c:pt idx="0">
                  <c:v>一人当たり営業CF</c:v>
                </c:pt>
                <c:pt idx="1">
                  <c:v>百万円/人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一人当たりOCF!$C$22:$H$22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一人当たりOCF!$C$30:$H$30</c:f>
              <c:numCache>
                <c:formatCode>#,##0.0;[Red]\-#,##0.0</c:formatCode>
                <c:ptCount val="6"/>
                <c:pt idx="0">
                  <c:v>11.440946673746492</c:v>
                </c:pt>
                <c:pt idx="1">
                  <c:v>10.147273790184622</c:v>
                </c:pt>
                <c:pt idx="2">
                  <c:v>6.627382172768141</c:v>
                </c:pt>
                <c:pt idx="3">
                  <c:v>7.4455052514039695</c:v>
                </c:pt>
                <c:pt idx="4">
                  <c:v>9.9850999283830948</c:v>
                </c:pt>
                <c:pt idx="5">
                  <c:v>7.8752674990339386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32-4D4E-B784-FA0687027A02}"/>
            </c:ext>
          </c:extLst>
        </c:ser>
        <c:ser>
          <c:idx val="10"/>
          <c:order val="3"/>
          <c:tx>
            <c:strRef>
              <c:f>一人当たりOCF!$A$33:$B$33</c:f>
              <c:strCache>
                <c:ptCount val="2"/>
                <c:pt idx="0">
                  <c:v>CFROI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一人当たりOCF!$C$22:$H$22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一人当たりOCF!$C$33:$H$33</c:f>
              <c:numCache>
                <c:formatCode>#,##0.0;[Red]\-#,##0.0</c:formatCode>
                <c:ptCount val="6"/>
                <c:pt idx="0">
                  <c:v>10.754180583269925</c:v>
                </c:pt>
                <c:pt idx="1">
                  <c:v>9.2510404174461023</c:v>
                </c:pt>
                <c:pt idx="2">
                  <c:v>5.6325431673450508</c:v>
                </c:pt>
                <c:pt idx="3">
                  <c:v>5.4600063377958703</c:v>
                </c:pt>
                <c:pt idx="4">
                  <c:v>6.9385522159457524</c:v>
                </c:pt>
                <c:pt idx="5">
                  <c:v>5.0389664937978997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032-4D4E-B784-FA0687027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943775"/>
        <c:axId val="1827207375"/>
      </c:lineChart>
      <c:catAx>
        <c:axId val="1891943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827207375"/>
        <c:crosses val="autoZero"/>
        <c:auto val="1"/>
        <c:lblAlgn val="ctr"/>
        <c:lblOffset val="100"/>
        <c:noMultiLvlLbl val="0"/>
      </c:catAx>
      <c:valAx>
        <c:axId val="182720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（営業</a:t>
                </a:r>
                <a:r>
                  <a:rPr lang="en-US" altLang="ja-JP"/>
                  <a:t>CF</a:t>
                </a:r>
                <a:r>
                  <a:rPr lang="ja-JP" altLang="en-US"/>
                  <a:t>、</a:t>
                </a:r>
                <a:r>
                  <a:rPr lang="en-US" altLang="ja-JP"/>
                  <a:t>CFROI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7.4269005847953217E-3"/>
              <c:y val="5.27550000000000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891943775"/>
        <c:crosses val="autoZero"/>
        <c:crossBetween val="between"/>
      </c:valAx>
      <c:valAx>
        <c:axId val="1891254831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（売上高、投下資本）</a:t>
                </a:r>
              </a:p>
            </c:rich>
          </c:tx>
          <c:layout>
            <c:manualLayout>
              <c:xMode val="edge"/>
              <c:yMode val="edge"/>
              <c:x val="0.88207938596491231"/>
              <c:y val="4.217166666666669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65327599"/>
        <c:crosses val="max"/>
        <c:crossBetween val="between"/>
      </c:valAx>
      <c:catAx>
        <c:axId val="4653275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125483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95250</xdr:rowOff>
    </xdr:from>
    <xdr:to>
      <xdr:col>9</xdr:col>
      <xdr:colOff>348712</xdr:colOff>
      <xdr:row>55</xdr:row>
      <xdr:rowOff>75750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E28274-89EA-102D-5AF3-8C17B7DEA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E0E8-D22B-4C0C-8AB1-21F0CE6C83F3}">
  <dimension ref="A1:J83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9.5625" style="3" customWidth="1"/>
    <col min="10" max="10" width="8.5625" style="3" customWidth="1"/>
    <col min="11" max="16384" width="10" style="3" hidden="1"/>
  </cols>
  <sheetData>
    <row r="1" spans="1:10" x14ac:dyDescent="0.45">
      <c r="A1" s="1" t="s">
        <v>31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30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12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0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7"/>
    <row r="6" spans="1:10" x14ac:dyDescent="0.45">
      <c r="A6" s="4" t="s">
        <v>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7"/>
    <row r="8" spans="1:10" ht="15.4" thickBot="1" x14ac:dyDescent="0.75">
      <c r="A8" s="5" t="s">
        <v>17</v>
      </c>
      <c r="B8" s="5"/>
    </row>
    <row r="9" spans="1:10" x14ac:dyDescent="0.7">
      <c r="A9" s="3" t="s">
        <v>4</v>
      </c>
      <c r="B9" s="3" t="s">
        <v>2</v>
      </c>
      <c r="C9" s="6" t="s">
        <v>5</v>
      </c>
      <c r="D9" s="7" t="s">
        <v>6</v>
      </c>
      <c r="E9" s="7" t="s">
        <v>18</v>
      </c>
      <c r="F9" s="7" t="s">
        <v>7</v>
      </c>
      <c r="G9" s="7" t="s">
        <v>8</v>
      </c>
      <c r="H9" s="8" t="s">
        <v>9</v>
      </c>
    </row>
    <row r="10" spans="1:10" x14ac:dyDescent="0.7">
      <c r="A10" s="9" t="s">
        <v>19</v>
      </c>
      <c r="B10" s="10" t="s">
        <v>3</v>
      </c>
      <c r="C10" s="31">
        <v>29379510</v>
      </c>
      <c r="D10" s="32">
        <v>30225681</v>
      </c>
      <c r="E10" s="33">
        <v>29866547</v>
      </c>
      <c r="F10" s="33">
        <v>27214594</v>
      </c>
      <c r="G10" s="32">
        <v>31379507</v>
      </c>
      <c r="H10" s="34">
        <v>37154298</v>
      </c>
    </row>
    <row r="11" spans="1:10" x14ac:dyDescent="0.7">
      <c r="A11" s="9" t="s">
        <v>10</v>
      </c>
      <c r="B11" s="10" t="s">
        <v>3</v>
      </c>
      <c r="C11" s="31">
        <v>4223128</v>
      </c>
      <c r="D11" s="32">
        <v>3766597</v>
      </c>
      <c r="E11" s="33">
        <v>2398496</v>
      </c>
      <c r="F11" s="33">
        <v>2727162</v>
      </c>
      <c r="G11" s="32">
        <v>3722615</v>
      </c>
      <c r="H11" s="34">
        <v>2955076</v>
      </c>
    </row>
    <row r="12" spans="1:10" ht="24" x14ac:dyDescent="0.7">
      <c r="A12" s="11" t="s">
        <v>20</v>
      </c>
      <c r="B12" s="10" t="s">
        <v>3</v>
      </c>
      <c r="C12" s="31"/>
      <c r="D12" s="32"/>
      <c r="E12" s="33">
        <v>9906755</v>
      </c>
      <c r="F12" s="33">
        <v>12212060</v>
      </c>
      <c r="G12" s="32">
        <v>11187839</v>
      </c>
      <c r="H12" s="34">
        <v>12305639</v>
      </c>
    </row>
    <row r="13" spans="1:10" x14ac:dyDescent="0.7">
      <c r="A13" s="11" t="s">
        <v>21</v>
      </c>
      <c r="B13" s="10" t="s">
        <v>3</v>
      </c>
      <c r="C13" s="31">
        <v>5154913</v>
      </c>
      <c r="D13" s="32">
        <v>5344973</v>
      </c>
      <c r="E13" s="33"/>
      <c r="F13" s="33"/>
      <c r="G13" s="32"/>
      <c r="H13" s="34"/>
    </row>
    <row r="14" spans="1:10" ht="24" x14ac:dyDescent="0.7">
      <c r="A14" s="11" t="s">
        <v>22</v>
      </c>
      <c r="B14" s="10" t="s">
        <v>3</v>
      </c>
      <c r="C14" s="31">
        <v>4186277</v>
      </c>
      <c r="D14" s="32">
        <v>4254260</v>
      </c>
      <c r="E14" s="33"/>
      <c r="F14" s="33"/>
      <c r="G14" s="32"/>
      <c r="H14" s="34"/>
    </row>
    <row r="15" spans="1:10" ht="24" x14ac:dyDescent="0.7">
      <c r="A15" s="11" t="s">
        <v>23</v>
      </c>
      <c r="B15" s="10" t="s">
        <v>3</v>
      </c>
      <c r="C15" s="31">
        <v>10006374</v>
      </c>
      <c r="D15" s="32">
        <v>10550945</v>
      </c>
      <c r="E15" s="33">
        <v>11434219</v>
      </c>
      <c r="F15" s="33">
        <v>13447575</v>
      </c>
      <c r="G15" s="32">
        <v>15308519</v>
      </c>
      <c r="H15" s="34">
        <v>17074634</v>
      </c>
    </row>
    <row r="16" spans="1:10" x14ac:dyDescent="0.7">
      <c r="A16" s="11" t="s">
        <v>24</v>
      </c>
      <c r="B16" s="10" t="s">
        <v>3</v>
      </c>
      <c r="C16" s="31">
        <v>19922076</v>
      </c>
      <c r="D16" s="32">
        <v>20565210</v>
      </c>
      <c r="E16" s="33">
        <v>21241851</v>
      </c>
      <c r="F16" s="33">
        <v>24288329</v>
      </c>
      <c r="G16" s="32">
        <v>27154820</v>
      </c>
      <c r="H16" s="34">
        <v>29264213</v>
      </c>
    </row>
    <row r="17" spans="1:10" ht="15.4" thickBot="1" x14ac:dyDescent="0.75">
      <c r="A17" s="12" t="s">
        <v>33</v>
      </c>
      <c r="B17" s="13" t="s">
        <v>32</v>
      </c>
      <c r="C17" s="35">
        <v>369124</v>
      </c>
      <c r="D17" s="36">
        <v>371193</v>
      </c>
      <c r="E17" s="37">
        <v>361907</v>
      </c>
      <c r="F17" s="37">
        <v>366283</v>
      </c>
      <c r="G17" s="36">
        <v>372817</v>
      </c>
      <c r="H17" s="38">
        <v>375235</v>
      </c>
    </row>
    <row r="18" spans="1:10" x14ac:dyDescent="0.7">
      <c r="C18" s="3" t="s">
        <v>13</v>
      </c>
    </row>
    <row r="19" spans="1:10" x14ac:dyDescent="0.7"/>
    <row r="20" spans="1:10" x14ac:dyDescent="0.7">
      <c r="A20" s="14" t="s">
        <v>34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7">
      <c r="C21" s="5"/>
      <c r="D21" s="5"/>
      <c r="E21" s="5"/>
      <c r="F21" s="5"/>
      <c r="G21" s="5"/>
      <c r="H21" s="5"/>
    </row>
    <row r="22" spans="1:10" x14ac:dyDescent="0.7">
      <c r="A22" s="5"/>
      <c r="B22" s="5"/>
      <c r="C22" s="15" t="str">
        <f t="shared" ref="C22:H22" si="0">C9</f>
        <v>FY17</v>
      </c>
      <c r="D22" s="15" t="str">
        <f t="shared" si="0"/>
        <v>FY18</v>
      </c>
      <c r="E22" s="15" t="str">
        <f t="shared" si="0"/>
        <v>FY19</v>
      </c>
      <c r="F22" s="15" t="str">
        <f t="shared" si="0"/>
        <v>FY20</v>
      </c>
      <c r="G22" s="15" t="str">
        <f t="shared" si="0"/>
        <v>FY21</v>
      </c>
      <c r="H22" s="15" t="str">
        <f t="shared" si="0"/>
        <v>FY22</v>
      </c>
    </row>
    <row r="23" spans="1:10" x14ac:dyDescent="0.7">
      <c r="A23" s="16" t="s">
        <v>16</v>
      </c>
      <c r="B23" s="16" t="s">
        <v>11</v>
      </c>
      <c r="C23" s="17">
        <f t="shared" ref="C23:H24" si="1">C10/100</f>
        <v>293795.09999999998</v>
      </c>
      <c r="D23" s="17">
        <f t="shared" si="1"/>
        <v>302256.81</v>
      </c>
      <c r="E23" s="17">
        <f t="shared" si="1"/>
        <v>298665.46999999997</v>
      </c>
      <c r="F23" s="17">
        <f t="shared" si="1"/>
        <v>272145.94</v>
      </c>
      <c r="G23" s="17">
        <f t="shared" si="1"/>
        <v>313795.07</v>
      </c>
      <c r="H23" s="17">
        <f t="shared" si="1"/>
        <v>371542.98</v>
      </c>
    </row>
    <row r="24" spans="1:10" x14ac:dyDescent="0.7">
      <c r="A24" s="16" t="s">
        <v>14</v>
      </c>
      <c r="B24" s="16" t="s">
        <v>11</v>
      </c>
      <c r="C24" s="17">
        <f t="shared" si="1"/>
        <v>42231.28</v>
      </c>
      <c r="D24" s="17">
        <f t="shared" si="1"/>
        <v>37665.97</v>
      </c>
      <c r="E24" s="17">
        <f t="shared" si="1"/>
        <v>23984.959999999999</v>
      </c>
      <c r="F24" s="17">
        <f t="shared" si="1"/>
        <v>27271.62</v>
      </c>
      <c r="G24" s="17">
        <f t="shared" si="1"/>
        <v>37226.15</v>
      </c>
      <c r="H24" s="17">
        <f t="shared" si="1"/>
        <v>29550.76</v>
      </c>
    </row>
    <row r="25" spans="1:10" x14ac:dyDescent="0.7">
      <c r="A25" s="16" t="s">
        <v>25</v>
      </c>
      <c r="B25" s="16" t="s">
        <v>11</v>
      </c>
      <c r="C25" s="17">
        <f t="shared" ref="C25:H25" si="2">SUM(C12:C15)/100</f>
        <v>193475.64</v>
      </c>
      <c r="D25" s="17">
        <f t="shared" si="2"/>
        <v>201501.78</v>
      </c>
      <c r="E25" s="17">
        <f t="shared" si="2"/>
        <v>213409.74</v>
      </c>
      <c r="F25" s="17">
        <f t="shared" si="2"/>
        <v>256596.35</v>
      </c>
      <c r="G25" s="17">
        <f t="shared" si="2"/>
        <v>264963.58</v>
      </c>
      <c r="H25" s="17">
        <f t="shared" si="2"/>
        <v>293802.73</v>
      </c>
    </row>
    <row r="26" spans="1:10" x14ac:dyDescent="0.7">
      <c r="A26" s="16" t="s">
        <v>26</v>
      </c>
      <c r="B26" s="16" t="s">
        <v>11</v>
      </c>
      <c r="C26" s="17">
        <f t="shared" ref="C26:H26" si="3">C16/100</f>
        <v>199220.76</v>
      </c>
      <c r="D26" s="17">
        <f t="shared" si="3"/>
        <v>205652.1</v>
      </c>
      <c r="E26" s="17">
        <f t="shared" si="3"/>
        <v>212418.51</v>
      </c>
      <c r="F26" s="17">
        <f t="shared" si="3"/>
        <v>242883.29</v>
      </c>
      <c r="G26" s="17">
        <f t="shared" si="3"/>
        <v>271548.2</v>
      </c>
      <c r="H26" s="17">
        <f t="shared" si="3"/>
        <v>292642.13</v>
      </c>
    </row>
    <row r="27" spans="1:10" x14ac:dyDescent="0.7">
      <c r="A27" s="16" t="s">
        <v>27</v>
      </c>
      <c r="B27" s="16" t="s">
        <v>11</v>
      </c>
      <c r="C27" s="17">
        <f>SUM(C25:C26)</f>
        <v>392696.4</v>
      </c>
      <c r="D27" s="17">
        <f t="shared" ref="D27:H27" si="4">SUM(D25:D26)</f>
        <v>407153.88</v>
      </c>
      <c r="E27" s="17">
        <f t="shared" si="4"/>
        <v>425828.25</v>
      </c>
      <c r="F27" s="17">
        <f t="shared" si="4"/>
        <v>499479.64</v>
      </c>
      <c r="G27" s="17">
        <f t="shared" si="4"/>
        <v>536511.78</v>
      </c>
      <c r="H27" s="17">
        <f t="shared" si="4"/>
        <v>586444.86</v>
      </c>
    </row>
    <row r="28" spans="1:10" x14ac:dyDescent="0.7">
      <c r="A28" s="16" t="s">
        <v>36</v>
      </c>
      <c r="B28" s="16" t="s">
        <v>32</v>
      </c>
      <c r="C28" s="17">
        <f>C17</f>
        <v>369124</v>
      </c>
      <c r="D28" s="17">
        <f t="shared" ref="D28:G28" si="5">D17</f>
        <v>371193</v>
      </c>
      <c r="E28" s="17">
        <f t="shared" si="5"/>
        <v>361907</v>
      </c>
      <c r="F28" s="17">
        <f t="shared" si="5"/>
        <v>366283</v>
      </c>
      <c r="G28" s="17">
        <f t="shared" si="5"/>
        <v>372817</v>
      </c>
      <c r="H28" s="17">
        <f>H17</f>
        <v>375235</v>
      </c>
    </row>
    <row r="29" spans="1:10" x14ac:dyDescent="0.7">
      <c r="A29" s="16" t="s">
        <v>28</v>
      </c>
      <c r="B29" s="16" t="s">
        <v>15</v>
      </c>
      <c r="C29" s="18">
        <f t="shared" ref="C29:H29" si="6">C24/C23*100</f>
        <v>14.374399028438528</v>
      </c>
      <c r="D29" s="18">
        <f t="shared" si="6"/>
        <v>12.461578615879656</v>
      </c>
      <c r="E29" s="18">
        <f t="shared" si="6"/>
        <v>8.0307107480486444</v>
      </c>
      <c r="F29" s="18">
        <f t="shared" si="6"/>
        <v>10.020954198324619</v>
      </c>
      <c r="G29" s="18">
        <f t="shared" si="6"/>
        <v>11.863204224336602</v>
      </c>
      <c r="H29" s="18">
        <f t="shared" si="6"/>
        <v>7.9535239772260002</v>
      </c>
    </row>
    <row r="30" spans="1:10" ht="21" x14ac:dyDescent="0.7">
      <c r="A30" s="26" t="s">
        <v>37</v>
      </c>
      <c r="B30" s="16" t="s">
        <v>39</v>
      </c>
      <c r="C30" s="29">
        <f>C24/C28*100</f>
        <v>11.440946673746492</v>
      </c>
      <c r="D30" s="29">
        <f t="shared" ref="D30:H30" si="7">D24/D28*100</f>
        <v>10.147273790184622</v>
      </c>
      <c r="E30" s="29">
        <f t="shared" si="7"/>
        <v>6.627382172768141</v>
      </c>
      <c r="F30" s="29">
        <f t="shared" si="7"/>
        <v>7.4455052514039695</v>
      </c>
      <c r="G30" s="29">
        <f t="shared" si="7"/>
        <v>9.9850999283830948</v>
      </c>
      <c r="H30" s="29">
        <f t="shared" si="7"/>
        <v>7.8752674990339386</v>
      </c>
    </row>
    <row r="31" spans="1:10" ht="21" x14ac:dyDescent="0.7">
      <c r="A31" s="28" t="s">
        <v>38</v>
      </c>
      <c r="B31" s="16" t="s">
        <v>39</v>
      </c>
      <c r="C31" s="30">
        <f>C23/C28*100</f>
        <v>79.592521754207255</v>
      </c>
      <c r="D31" s="30">
        <f t="shared" ref="D31:H31" si="8">D23/D28*100</f>
        <v>81.42847790771917</v>
      </c>
      <c r="E31" s="30">
        <f t="shared" si="8"/>
        <v>82.525474776669142</v>
      </c>
      <c r="F31" s="30">
        <f t="shared" si="8"/>
        <v>74.29936415285448</v>
      </c>
      <c r="G31" s="30">
        <f t="shared" si="8"/>
        <v>84.168659154491337</v>
      </c>
      <c r="H31" s="30">
        <f t="shared" si="8"/>
        <v>99.016077924500649</v>
      </c>
    </row>
    <row r="32" spans="1:10" ht="24" x14ac:dyDescent="0.7">
      <c r="A32" s="27" t="s">
        <v>40</v>
      </c>
      <c r="B32" s="16" t="s">
        <v>39</v>
      </c>
      <c r="C32" s="30">
        <f>C27/C28*100</f>
        <v>106.38603829607396</v>
      </c>
      <c r="D32" s="30">
        <f t="shared" ref="D32:H32" si="9">D27/D28*100</f>
        <v>109.68791976141792</v>
      </c>
      <c r="E32" s="30">
        <f t="shared" si="9"/>
        <v>117.66234143025693</v>
      </c>
      <c r="F32" s="30">
        <f t="shared" si="9"/>
        <v>136.36440675652432</v>
      </c>
      <c r="G32" s="30">
        <f t="shared" si="9"/>
        <v>143.90754176982276</v>
      </c>
      <c r="H32" s="30">
        <f t="shared" si="9"/>
        <v>156.28735592362119</v>
      </c>
    </row>
    <row r="33" spans="1:10" x14ac:dyDescent="0.7">
      <c r="A33" s="19" t="s">
        <v>29</v>
      </c>
      <c r="B33" s="20" t="s">
        <v>15</v>
      </c>
      <c r="C33" s="21">
        <f>C24/C27*100</f>
        <v>10.754180583269925</v>
      </c>
      <c r="D33" s="21">
        <f t="shared" ref="D33:H33" si="10">D24/D27*100</f>
        <v>9.2510404174461023</v>
      </c>
      <c r="E33" s="21">
        <f t="shared" si="10"/>
        <v>5.6325431673450508</v>
      </c>
      <c r="F33" s="21">
        <f t="shared" si="10"/>
        <v>5.4600063377958703</v>
      </c>
      <c r="G33" s="21">
        <f t="shared" si="10"/>
        <v>6.9385522159457524</v>
      </c>
      <c r="H33" s="21">
        <f t="shared" si="10"/>
        <v>5.0389664937978997</v>
      </c>
    </row>
    <row r="34" spans="1:10" x14ac:dyDescent="0.7">
      <c r="A34" s="22" t="s">
        <v>41</v>
      </c>
    </row>
    <row r="35" spans="1:10" x14ac:dyDescent="0.7">
      <c r="A35" s="23"/>
      <c r="B35" s="24"/>
      <c r="C35" s="25"/>
      <c r="D35" s="25"/>
      <c r="E35" s="25"/>
      <c r="F35" s="25"/>
      <c r="G35" s="25"/>
      <c r="H35" s="25"/>
    </row>
    <row r="36" spans="1:10" x14ac:dyDescent="0.7">
      <c r="A36" s="14" t="s">
        <v>35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7"/>
    <row r="38" spans="1:10" x14ac:dyDescent="0.7"/>
    <row r="39" spans="1:10" x14ac:dyDescent="0.7"/>
    <row r="40" spans="1:10" x14ac:dyDescent="0.7"/>
    <row r="41" spans="1:10" x14ac:dyDescent="0.7"/>
    <row r="42" spans="1:10" x14ac:dyDescent="0.7"/>
    <row r="43" spans="1:10" x14ac:dyDescent="0.7"/>
    <row r="44" spans="1:10" x14ac:dyDescent="0.7"/>
    <row r="45" spans="1:10" x14ac:dyDescent="0.7"/>
    <row r="46" spans="1:10" x14ac:dyDescent="0.7"/>
    <row r="47" spans="1:10" x14ac:dyDescent="0.7"/>
    <row r="48" spans="1:10" x14ac:dyDescent="0.7"/>
    <row r="49" s="3" customFormat="1" x14ac:dyDescent="0.7"/>
    <row r="50" s="3" customFormat="1" x14ac:dyDescent="0.7"/>
    <row r="51" s="3" customFormat="1" x14ac:dyDescent="0.7"/>
    <row r="52" s="3" customFormat="1" x14ac:dyDescent="0.7"/>
    <row r="53" s="3" customFormat="1" x14ac:dyDescent="0.7"/>
    <row r="54" s="3" customFormat="1" x14ac:dyDescent="0.7"/>
    <row r="55" s="3" customFormat="1" x14ac:dyDescent="0.7"/>
    <row r="56" s="3" customFormat="1" x14ac:dyDescent="0.7"/>
    <row r="57" s="3" customFormat="1" ht="15" customHeight="1" x14ac:dyDescent="0.7"/>
    <row r="58" s="3" customFormat="1" ht="15" hidden="1" customHeight="1" x14ac:dyDescent="0.7"/>
    <row r="59" s="3" customFormat="1" ht="15" hidden="1" customHeight="1" x14ac:dyDescent="0.7"/>
    <row r="60" s="3" customFormat="1" ht="15" hidden="1" customHeight="1" x14ac:dyDescent="0.7"/>
    <row r="61" s="3" customFormat="1" ht="15" hidden="1" customHeight="1" x14ac:dyDescent="0.7"/>
    <row r="62" s="3" customFormat="1" ht="15" hidden="1" customHeight="1" x14ac:dyDescent="0.7"/>
    <row r="63" s="3" customFormat="1" ht="15" hidden="1" customHeight="1" x14ac:dyDescent="0.7"/>
    <row r="64" s="3" customFormat="1" ht="15" hidden="1" customHeight="1" x14ac:dyDescent="0.7"/>
    <row r="65" s="3" customFormat="1" ht="15" hidden="1" customHeight="1" x14ac:dyDescent="0.7"/>
    <row r="66" s="3" customFormat="1" ht="15" hidden="1" customHeight="1" x14ac:dyDescent="0.7"/>
    <row r="67" s="3" customFormat="1" ht="15" hidden="1" customHeight="1" x14ac:dyDescent="0.7"/>
    <row r="68" s="3" customFormat="1" ht="15" hidden="1" customHeight="1" x14ac:dyDescent="0.7"/>
    <row r="69" s="3" customFormat="1" ht="15" hidden="1" customHeight="1" x14ac:dyDescent="0.7"/>
    <row r="70" s="3" customFormat="1" ht="15" hidden="1" customHeight="1" x14ac:dyDescent="0.7"/>
    <row r="71" s="3" customFormat="1" ht="15" hidden="1" customHeight="1" x14ac:dyDescent="0.7"/>
    <row r="72" s="3" customFormat="1" ht="15" hidden="1" customHeight="1" x14ac:dyDescent="0.7"/>
    <row r="73" s="3" customFormat="1" ht="15" hidden="1" customHeight="1" x14ac:dyDescent="0.7"/>
    <row r="74" s="3" customFormat="1" ht="15" hidden="1" customHeight="1" x14ac:dyDescent="0.7"/>
    <row r="75" s="3" customFormat="1" ht="15" hidden="1" customHeight="1" x14ac:dyDescent="0.7"/>
    <row r="76" s="3" customFormat="1" ht="15" hidden="1" customHeight="1" x14ac:dyDescent="0.7"/>
    <row r="77" s="3" customFormat="1" ht="15" hidden="1" customHeight="1" x14ac:dyDescent="0.7"/>
    <row r="78" s="3" customFormat="1" ht="15" hidden="1" customHeight="1" x14ac:dyDescent="0.7"/>
    <row r="79" s="3" customFormat="1" ht="15" hidden="1" customHeight="1" x14ac:dyDescent="0.7"/>
    <row r="80" s="3" customFormat="1" ht="15" hidden="1" customHeight="1" x14ac:dyDescent="0.7"/>
    <row r="81" s="3" customFormat="1" ht="15" hidden="1" customHeight="1" x14ac:dyDescent="0.7"/>
    <row r="82" s="3" customFormat="1" ht="15" hidden="1" customHeight="1" x14ac:dyDescent="0.7"/>
    <row r="83" s="3" customFormat="1" ht="15" hidden="1" customHeight="1" x14ac:dyDescent="0.7"/>
  </sheetData>
  <phoneticPr fontId="4"/>
  <pageMargins left="0.7" right="0.7" top="0.75" bottom="0.75" header="0.3" footer="0.3"/>
  <pageSetup paperSize="9" orientation="portrait" r:id="rId1"/>
  <ignoredErrors>
    <ignoredError sqref="C25:H25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1C82054F-53A1-41F5-9734-38CF2052A45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一人当たりOCF!C11:H11</xm:f>
              <xm:sqref>I11</xm:sqref>
            </x14:sparkline>
          </x14:sparklines>
        </x14:sparklineGroup>
        <x14:sparklineGroup displayEmptyCellsAs="gap" high="1" low="1" xr2:uid="{035B5E14-A4C8-466E-977D-2A7C583058E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一人当たりOCF!C17:H17</xm:f>
              <xm:sqref>I17</xm:sqref>
            </x14:sparkline>
          </x14:sparklines>
        </x14:sparklineGroup>
        <x14:sparklineGroup displayEmptyCellsAs="gap" high="1" low="1" xr2:uid="{F5783596-DFF8-491D-9177-64A359C6671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一人当たりOCF!C12:H12</xm:f>
              <xm:sqref>I12</xm:sqref>
            </x14:sparkline>
            <x14:sparkline>
              <xm:f>一人当たりOCF!C13:H13</xm:f>
              <xm:sqref>I13</xm:sqref>
            </x14:sparkline>
            <x14:sparkline>
              <xm:f>一人当たりOCF!C14:H14</xm:f>
              <xm:sqref>I14</xm:sqref>
            </x14:sparkline>
          </x14:sparklines>
        </x14:sparklineGroup>
        <x14:sparklineGroup displayEmptyCellsAs="gap" high="1" low="1" xr2:uid="{8E645B6D-B4ED-499A-A545-ACDC798AFD0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一人当たりOCF!C10:H10</xm:f>
              <xm:sqref>I10</xm:sqref>
            </x14:sparkline>
          </x14:sparklines>
        </x14:sparklineGroup>
        <x14:sparklineGroup displayEmptyCellsAs="gap" high="1" low="1" xr2:uid="{46D7C478-654D-4385-A18D-F7EC9F6302C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一人当たりOCF!C15:H15</xm:f>
              <xm:sqref>I15</xm:sqref>
            </x14:sparkline>
          </x14:sparklines>
        </x14:sparklineGroup>
        <x14:sparklineGroup displayEmptyCellsAs="gap" high="1" low="1" xr2:uid="{20F1174D-C730-4C8E-9A53-E93282DB8D6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一人当たりOCF!C16:H16</xm:f>
              <xm:sqref>I16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一人当たりOCF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2023-08-21T01:26:44Z</dcterms:modified>
</cp:coreProperties>
</file>