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3" documentId="8_{5EED9B27-CC26-4C77-81A2-666AE9F603D9}" xr6:coauthVersionLast="47" xr6:coauthVersionMax="47" xr10:uidLastSave="{256D44A8-4348-4921-9758-2618E3C9CEC8}"/>
  <bookViews>
    <workbookView xWindow="-98" yWindow="-98" windowWidth="20715" windowHeight="13155" xr2:uid="{68E2C076-72C9-4123-A12C-10F250F0AE54}"/>
  </bookViews>
  <sheets>
    <sheet name="OCF vs ICF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0" l="1"/>
  <c r="E20" i="10"/>
  <c r="F20" i="10"/>
  <c r="G20" i="10"/>
  <c r="H20" i="10"/>
  <c r="C20" i="10"/>
  <c r="D19" i="10"/>
  <c r="E19" i="10"/>
  <c r="F19" i="10"/>
  <c r="G19" i="10"/>
  <c r="H19" i="10"/>
  <c r="C19" i="10"/>
  <c r="D18" i="10"/>
  <c r="E18" i="10"/>
  <c r="F18" i="10"/>
  <c r="G18" i="10"/>
  <c r="H18" i="10"/>
  <c r="C18" i="10"/>
  <c r="C17" i="10"/>
  <c r="H17" i="10"/>
  <c r="G17" i="10"/>
  <c r="F17" i="10"/>
  <c r="E17" i="10"/>
  <c r="D17" i="10"/>
  <c r="H16" i="10"/>
  <c r="G16" i="10"/>
  <c r="F16" i="10"/>
  <c r="E16" i="10"/>
  <c r="D16" i="10"/>
  <c r="C16" i="10"/>
</calcChain>
</file>

<file path=xl/sharedStrings.xml><?xml version="1.0" encoding="utf-8"?>
<sst xmlns="http://schemas.openxmlformats.org/spreadsheetml/2006/main" count="29" uniqueCount="26">
  <si>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</si>
  <si>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</si>
  <si>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年</t>
    <rPh sb="0" eb="1">
      <t>ネン</t>
    </rPh>
    <phoneticPr fontId="3"/>
  </si>
  <si>
    <t>百万円</t>
    <rPh sb="0" eb="3">
      <t>ヒャクマンエン</t>
    </rPh>
    <phoneticPr fontId="3"/>
  </si>
  <si>
    <t>期間</t>
    <rPh sb="0" eb="2">
      <t>キカン</t>
    </rPh>
    <phoneticPr fontId="3"/>
  </si>
  <si>
    <t>資金管理</t>
    <rPh sb="0" eb="4">
      <t>シキンカンリ</t>
    </rPh>
    <phoneticPr fontId="4"/>
  </si>
  <si>
    <t>FY17</t>
    <phoneticPr fontId="3"/>
  </si>
  <si>
    <t>FY18</t>
    <phoneticPr fontId="3"/>
  </si>
  <si>
    <t>FY19</t>
  </si>
  <si>
    <t>FY20</t>
  </si>
  <si>
    <t>FY21</t>
  </si>
  <si>
    <t>FY22</t>
  </si>
  <si>
    <t>営業CF</t>
    <rPh sb="0" eb="2">
      <t>エイギョウ</t>
    </rPh>
    <phoneticPr fontId="3"/>
  </si>
  <si>
    <t>●財務諸表</t>
    <rPh sb="1" eb="5">
      <t>ザイムショヒョウ</t>
    </rPh>
    <phoneticPr fontId="3"/>
  </si>
  <si>
    <t>億円</t>
    <rPh sb="0" eb="2">
      <t>オクエン</t>
    </rPh>
    <phoneticPr fontId="3"/>
  </si>
  <si>
    <t>サンプル_トヨタ自動車</t>
    <rPh sb="8" eb="11">
      <t>ジドウシャ</t>
    </rPh>
    <phoneticPr fontId="4"/>
  </si>
  <si>
    <t>※FY17=2017年度＝2018年3月期</t>
    <rPh sb="17" eb="18">
      <t>ネン</t>
    </rPh>
    <rPh sb="19" eb="21">
      <t>ガツキ</t>
    </rPh>
    <phoneticPr fontId="3"/>
  </si>
  <si>
    <t>営業CF</t>
    <rPh sb="0" eb="2">
      <t>エイギョウ</t>
    </rPh>
    <phoneticPr fontId="9"/>
  </si>
  <si>
    <t>%</t>
    <phoneticPr fontId="3"/>
  </si>
  <si>
    <t>営業キャッシュフロー対投資キャッシュフロー比率</t>
    <phoneticPr fontId="3"/>
  </si>
  <si>
    <t>OCF vs ICFの計算</t>
    <rPh sb="11" eb="13">
      <t>ケイサン</t>
    </rPh>
    <phoneticPr fontId="3"/>
  </si>
  <si>
    <t>OCF vs ICFの推移</t>
    <rPh sb="11" eb="13">
      <t>スイイ</t>
    </rPh>
    <phoneticPr fontId="3"/>
  </si>
  <si>
    <t>投資CF</t>
    <rPh sb="0" eb="2">
      <t>トウシ</t>
    </rPh>
    <phoneticPr fontId="3"/>
  </si>
  <si>
    <t>投資CF</t>
    <rPh sb="0" eb="2">
      <t>トウシ</t>
    </rPh>
    <phoneticPr fontId="9"/>
  </si>
  <si>
    <t>FCF</t>
    <phoneticPr fontId="9"/>
  </si>
  <si>
    <t>OCFvsICF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</si>
</sst>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2" borderId="0" xfId="0" applyFont="1" applyFill="1" applyAlignment="1"/>
    <xf numFmtId="0" fontId="5" fillId="2" borderId="0" xfId="4" applyFont="1" applyFill="1" applyAlignment="1"/>
    <xf numFmtId="0" fontId="5" fillId="2" borderId="0" xfId="4" applyFont="1" applyFill="1">
      <alignment vertical="center"/>
    </xf>
    <xf numFmtId="0" fontId="5" fillId="0" borderId="0" xfId="4" applyFont="1">
      <alignment vertical="center"/>
    </xf>
    <xf numFmtId="0" fontId="6" fillId="2" borderId="0" xfId="4" applyFont="1" applyFill="1" applyAlignment="1"/>
    <xf numFmtId="0" fontId="5" fillId="0" borderId="3" xfId="4" applyFont="1" applyBorder="1">
      <alignment vertical="center"/>
    </xf>
    <xf numFmtId="0" fontId="7" fillId="3" borderId="7" xfId="4" applyFont="1" applyFill="1" applyBorder="1">
      <alignment vertical="center"/>
    </xf>
    <xf numFmtId="0" fontId="7" fillId="3" borderId="8" xfId="4" applyFont="1" applyFill="1" applyBorder="1">
      <alignment vertical="center"/>
    </xf>
    <xf numFmtId="0" fontId="7" fillId="3" borderId="9" xfId="4" applyFont="1" applyFill="1" applyBorder="1">
      <alignment vertical="center"/>
    </xf>
    <xf numFmtId="0" fontId="5" fillId="0" borderId="1" xfId="4" applyFont="1" applyBorder="1" applyAlignment="1">
      <alignment vertical="center" wrapText="1"/>
    </xf>
    <xf numFmtId="0" fontId="5" fillId="0" borderId="2" xfId="4" applyFont="1" applyBorder="1">
      <alignment vertical="center"/>
    </xf>
    <xf numFmtId="0" fontId="5" fillId="0" borderId="4" xfId="4" applyFont="1" applyBorder="1">
      <alignment vertical="center"/>
    </xf>
    <xf numFmtId="0" fontId="6" fillId="2" borderId="0" xfId="4" applyFont="1" applyFill="1">
      <alignment vertical="center"/>
    </xf>
    <xf numFmtId="0" fontId="5" fillId="4" borderId="3" xfId="4" applyFont="1" applyFill="1" applyBorder="1">
      <alignment vertical="center"/>
    </xf>
    <xf numFmtId="0" fontId="5" fillId="5" borderId="14" xfId="4" applyFont="1" applyFill="1" applyBorder="1">
      <alignment vertical="center"/>
    </xf>
    <xf numFmtId="0" fontId="5" fillId="5" borderId="1" xfId="4" applyFont="1" applyFill="1" applyBorder="1">
      <alignment vertical="center"/>
    </xf>
    <xf numFmtId="0" fontId="5" fillId="5" borderId="5" xfId="4" applyFont="1" applyFill="1" applyBorder="1" applyAlignment="1">
      <alignment vertical="center" wrapText="1"/>
    </xf>
    <xf numFmtId="0" fontId="5" fillId="5" borderId="5" xfId="4" applyFont="1" applyFill="1" applyBorder="1">
      <alignment vertical="center"/>
    </xf>
    <xf numFmtId="38" fontId="5" fillId="0" borderId="14" xfId="5" applyFont="1" applyBorder="1">
      <alignment vertical="center"/>
    </xf>
    <xf numFmtId="38" fontId="5" fillId="0" borderId="1" xfId="5" applyFont="1" applyBorder="1">
      <alignment vertical="center"/>
    </xf>
    <xf numFmtId="0" fontId="5" fillId="0" borderId="0" xfId="4" applyFont="1" applyAlignment="1">
      <alignment vertical="center" wrapText="1"/>
    </xf>
    <xf numFmtId="38" fontId="5" fillId="0" borderId="0" xfId="5" applyFont="1" applyBorder="1">
      <alignment vertical="center"/>
    </xf>
    <xf numFmtId="38" fontId="10" fillId="3" borderId="6" xfId="5" applyFont="1" applyFill="1" applyBorder="1">
      <alignment vertical="center"/>
    </xf>
    <xf numFmtId="38" fontId="10" fillId="3" borderId="10" xfId="5" applyFont="1" applyFill="1" applyBorder="1">
      <alignment vertical="center"/>
    </xf>
    <xf numFmtId="38" fontId="10" fillId="3" borderId="10" xfId="5" applyFont="1" applyFill="1" applyBorder="1" applyAlignment="1">
      <alignment vertical="center" wrapText="1"/>
    </xf>
    <xf numFmtId="38" fontId="10" fillId="3" borderId="2" xfId="5" applyFont="1" applyFill="1" applyBorder="1">
      <alignment vertical="center"/>
    </xf>
    <xf numFmtId="38" fontId="10" fillId="3" borderId="11" xfId="5" applyFont="1" applyFill="1" applyBorder="1">
      <alignment vertical="center"/>
    </xf>
    <xf numFmtId="38" fontId="10" fillId="3" borderId="12" xfId="5" applyFont="1" applyFill="1" applyBorder="1">
      <alignment vertical="center"/>
    </xf>
    <xf numFmtId="38" fontId="10" fillId="3" borderId="12" xfId="5" applyFont="1" applyFill="1" applyBorder="1" applyAlignment="1">
      <alignment vertical="center" wrapText="1"/>
    </xf>
    <xf numFmtId="38" fontId="10" fillId="3" borderId="13" xfId="5" applyFont="1" applyFill="1" applyBorder="1">
      <alignment vertical="center"/>
    </xf>
    <xf numFmtId="178" fontId="5" fillId="0" borderId="5" xfId="1" applyNumberFormat="1" applyFont="1" applyBorder="1">
      <alignment vertical="center"/>
    </xf>
    <xf numFmtId="0" fontId="5" fillId="0" borderId="5" xfId="4" applyFont="1" applyBorder="1" applyAlignment="1">
      <alignment vertical="center" wrapText="1"/>
    </xf>
  </cellXfs>
  <cellStyles count="6">
    <cellStyle name="桁区切り" xfId="1" builtinId="6"/>
    <cellStyle name="桁区切り 2" xfId="3" xr:uid="{D1E94E73-4E06-46D4-91A6-66A927AF8370}"/>
    <cellStyle name="桁区切り 3" xfId="5" xr:uid="{E13F3FA6-95C4-477B-81C5-0CD984E0EF9C}"/>
    <cellStyle name="標準" xfId="0" builtinId="0"/>
    <cellStyle name="標準 2" xfId="2" xr:uid="{9C8304D8-48D8-410C-B73D-FF8600BF0BA1}"/>
    <cellStyle name="標準 3" xfId="4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OCF vs ICF</a:t>
            </a:r>
            <a:r>
              <a:rPr lang="ja-JP" altLang="en-US" b="1"/>
              <a:t>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740204678362573E-2"/>
          <c:y val="0.14978944444444445"/>
          <c:w val="0.83822046783625725"/>
          <c:h val="0.6673319444444444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'OCF vs ICF'!$A$17:$B$17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'OCF vs ICF'!$C$16:$H$16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vs ICF'!$C$17:$H$17</c:f>
              <c:numCache>
                <c:formatCode>#,##0_);[Red]\(#,##0\)</c:formatCode>
                <c:ptCount val="6"/>
                <c:pt idx="0">
                  <c:v>42231.28</c:v>
                </c:pt>
                <c:pt idx="1">
                  <c:v>37665.97</c:v>
                </c:pt>
                <c:pt idx="2">
                  <c:v>23984.959999999999</c:v>
                </c:pt>
                <c:pt idx="3">
                  <c:v>27271.62</c:v>
                </c:pt>
                <c:pt idx="4">
                  <c:v>37226.15</c:v>
                </c:pt>
                <c:pt idx="5">
                  <c:v>29550.76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F-40B6-B8EA-C31C9E366C3B}"/>
            </c:ext>
          </c:extLst>
        </c:ser>
        <c:ser>
          <c:idx val="0"/>
          <c:order val="1"/>
          <c:tx>
            <c:strRef>
              <c:f>'OCF vs ICF'!$A$18:$B$18</c:f>
              <c:strCache>
                <c:ptCount val="2"/>
                <c:pt idx="0">
                  <c:v>投資CF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'OCF vs ICF'!$C$16:$H$16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vs ICF'!$C$18:$H$18</c:f>
              <c:numCache>
                <c:formatCode>#,##0_);[Red]\(#,##0\)</c:formatCode>
                <c:ptCount val="6"/>
                <c:pt idx="0">
                  <c:v>-36600.92</c:v>
                </c:pt>
                <c:pt idx="1">
                  <c:v>-26972.41</c:v>
                </c:pt>
                <c:pt idx="2">
                  <c:v>-21246.5</c:v>
                </c:pt>
                <c:pt idx="3">
                  <c:v>-46841.75</c:v>
                </c:pt>
                <c:pt idx="4">
                  <c:v>-5774.96</c:v>
                </c:pt>
                <c:pt idx="5">
                  <c:v>-15988.9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F-40B6-B8EA-C31C9E366C3B}"/>
            </c:ext>
          </c:extLst>
        </c:ser>
        <c:ser>
          <c:idx val="1"/>
          <c:order val="2"/>
          <c:tx>
            <c:strRef>
              <c:f>'OCF vs ICF'!$A$19:$B$19</c:f>
              <c:strCache>
                <c:ptCount val="2"/>
                <c:pt idx="0">
                  <c:v>FCF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'OCF vs ICF'!$C$16:$H$16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vs ICF'!$C$19:$H$19</c:f>
              <c:numCache>
                <c:formatCode>#,##0_);[Red]\(#,##0\)</c:formatCode>
                <c:ptCount val="6"/>
                <c:pt idx="0">
                  <c:v>5630.3600000000006</c:v>
                </c:pt>
                <c:pt idx="1">
                  <c:v>10693.560000000001</c:v>
                </c:pt>
                <c:pt idx="2">
                  <c:v>2738.4599999999991</c:v>
                </c:pt>
                <c:pt idx="3">
                  <c:v>-19570.13</c:v>
                </c:pt>
                <c:pt idx="4">
                  <c:v>31451.190000000002</c:v>
                </c:pt>
                <c:pt idx="5">
                  <c:v>13561.859999999999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F-40B6-B8EA-C31C9E366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2040935679"/>
        <c:axId val="1750181951"/>
      </c:barChart>
      <c:lineChart>
        <c:grouping val="standard"/>
        <c:varyColors val="0"/>
        <c:ser>
          <c:idx val="3"/>
          <c:order val="3"/>
          <c:tx>
            <c:strRef>
              <c:f>'OCF vs ICF'!$A$20:$B$20</c:f>
              <c:strCache>
                <c:ptCount val="2"/>
                <c:pt idx="0">
                  <c:v>OCFvsICF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'OCF vs ICF'!$C$16:$H$16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vs ICF'!$C$20:$H$20</c:f>
              <c:numCache>
                <c:formatCode>#,##0.0;[Red]\-#,##0.0</c:formatCode>
                <c:ptCount val="6"/>
                <c:pt idx="0">
                  <c:v>115.38311058847701</c:v>
                </c:pt>
                <c:pt idx="1">
                  <c:v>139.64629041305543</c:v>
                </c:pt>
                <c:pt idx="2">
                  <c:v>112.88899348127927</c:v>
                </c:pt>
                <c:pt idx="3">
                  <c:v>58.220753921448278</c:v>
                </c:pt>
                <c:pt idx="4">
                  <c:v>644.6131228614571</c:v>
                </c:pt>
                <c:pt idx="5">
                  <c:v>184.82046920050786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3F-40B6-B8EA-C31C9E366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747776"/>
        <c:axId val="778487680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7458611111111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  <c:majorUnit val="20000"/>
      </c:valAx>
      <c:valAx>
        <c:axId val="77848768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315789473684208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56747776"/>
        <c:crosses val="max"/>
        <c:crossBetween val="between"/>
      </c:valAx>
      <c:catAx>
        <c:axId val="145674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84876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17718040935672513"/>
          <c:y val="0.9133119444444443"/>
          <c:w val="0.7012409356725146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22</xdr:row>
      <xdr:rowOff>100012</xdr:rowOff>
    </xdr:from>
    <xdr:to>
      <xdr:col>9</xdr:col>
      <xdr:colOff>372524</xdr:colOff>
      <xdr:row>41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10C829-AFF3-4B0F-9E2A-060ED3D96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3610-ED73-44F7-81EE-43F3ED86137D}">
  <dimension ref="A1:J49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4" customWidth="1"/>
    <col min="10" max="10" width="8.5625" style="4" customWidth="1"/>
    <col min="11" max="16384" width="10" style="4" hidden="1"/>
  </cols>
  <sheetData>
    <row r="1" spans="1:10" x14ac:dyDescent="0.45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5">
      <c r="A2" s="2" t="s">
        <v>19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5">
      <c r="A3" s="2" t="s">
        <v>15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7"/>
    <row r="6" spans="1:10" x14ac:dyDescent="0.4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/>
    <row r="8" spans="1:10" ht="15.4" thickBot="1" x14ac:dyDescent="0.75">
      <c r="A8" s="6" t="s">
        <v>13</v>
      </c>
      <c r="B8" s="6"/>
    </row>
    <row r="9" spans="1:10" x14ac:dyDescent="0.7">
      <c r="A9" s="4" t="s">
        <v>4</v>
      </c>
      <c r="B9" s="4" t="s">
        <v>2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0" x14ac:dyDescent="0.7">
      <c r="A10" s="10" t="s">
        <v>12</v>
      </c>
      <c r="B10" s="11" t="s">
        <v>3</v>
      </c>
      <c r="C10" s="23">
        <v>4223128</v>
      </c>
      <c r="D10" s="24">
        <v>3766597</v>
      </c>
      <c r="E10" s="25">
        <v>2398496</v>
      </c>
      <c r="F10" s="25">
        <v>2727162</v>
      </c>
      <c r="G10" s="24">
        <v>3722615</v>
      </c>
      <c r="H10" s="26">
        <v>2955076</v>
      </c>
    </row>
    <row r="11" spans="1:10" ht="15.4" thickBot="1" x14ac:dyDescent="0.75">
      <c r="A11" s="32" t="s">
        <v>22</v>
      </c>
      <c r="B11" s="12" t="s">
        <v>3</v>
      </c>
      <c r="C11" s="27">
        <v>-3660092</v>
      </c>
      <c r="D11" s="28">
        <v>-2697241</v>
      </c>
      <c r="E11" s="29">
        <v>-2124650</v>
      </c>
      <c r="F11" s="29">
        <v>-4684175</v>
      </c>
      <c r="G11" s="28">
        <v>-577496</v>
      </c>
      <c r="H11" s="30">
        <v>-1598890</v>
      </c>
    </row>
    <row r="12" spans="1:10" x14ac:dyDescent="0.7">
      <c r="C12" s="4" t="s">
        <v>16</v>
      </c>
    </row>
    <row r="13" spans="1:10" x14ac:dyDescent="0.7"/>
    <row r="14" spans="1:10" x14ac:dyDescent="0.7">
      <c r="A14" s="13" t="s">
        <v>20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7">
      <c r="C15" s="6"/>
      <c r="D15" s="6"/>
      <c r="E15" s="6"/>
      <c r="F15" s="6"/>
      <c r="G15" s="6"/>
      <c r="H15" s="6"/>
    </row>
    <row r="16" spans="1:10" x14ac:dyDescent="0.7">
      <c r="A16" s="6"/>
      <c r="B16" s="6"/>
      <c r="C16" s="14" t="str">
        <f>C9</f>
        <v>FY17</v>
      </c>
      <c r="D16" s="14" t="str">
        <f>D9</f>
        <v>FY18</v>
      </c>
      <c r="E16" s="14" t="str">
        <f>E9</f>
        <v>FY19</v>
      </c>
      <c r="F16" s="14" t="str">
        <f>F9</f>
        <v>FY20</v>
      </c>
      <c r="G16" s="14" t="str">
        <f>G9</f>
        <v>FY21</v>
      </c>
      <c r="H16" s="14" t="str">
        <f>H9</f>
        <v>FY22</v>
      </c>
    </row>
    <row r="17" spans="1:10" x14ac:dyDescent="0.7">
      <c r="A17" s="15" t="s">
        <v>17</v>
      </c>
      <c r="B17" s="15" t="s">
        <v>14</v>
      </c>
      <c r="C17" s="19">
        <f>C10/100</f>
        <v>42231.28</v>
      </c>
      <c r="D17" s="19">
        <f>D10/100</f>
        <v>37665.97</v>
      </c>
      <c r="E17" s="19">
        <f>E10/100</f>
        <v>23984.959999999999</v>
      </c>
      <c r="F17" s="19">
        <f>F10/100</f>
        <v>27271.62</v>
      </c>
      <c r="G17" s="19">
        <f>G10/100</f>
        <v>37226.15</v>
      </c>
      <c r="H17" s="19">
        <f>H10/100</f>
        <v>29550.76</v>
      </c>
    </row>
    <row r="18" spans="1:10" x14ac:dyDescent="0.7">
      <c r="A18" s="16" t="s">
        <v>23</v>
      </c>
      <c r="B18" s="16" t="s">
        <v>14</v>
      </c>
      <c r="C18" s="20">
        <f>C11/100</f>
        <v>-36600.92</v>
      </c>
      <c r="D18" s="20">
        <f t="shared" ref="D18:H18" si="0">D11/100</f>
        <v>-26972.41</v>
      </c>
      <c r="E18" s="20">
        <f t="shared" si="0"/>
        <v>-21246.5</v>
      </c>
      <c r="F18" s="20">
        <f t="shared" si="0"/>
        <v>-46841.75</v>
      </c>
      <c r="G18" s="20">
        <f t="shared" si="0"/>
        <v>-5774.96</v>
      </c>
      <c r="H18" s="20">
        <f t="shared" si="0"/>
        <v>-15988.9</v>
      </c>
    </row>
    <row r="19" spans="1:10" x14ac:dyDescent="0.7">
      <c r="A19" s="16" t="s">
        <v>24</v>
      </c>
      <c r="B19" s="16" t="s">
        <v>14</v>
      </c>
      <c r="C19" s="20">
        <f>C17+C18</f>
        <v>5630.3600000000006</v>
      </c>
      <c r="D19" s="20">
        <f t="shared" ref="D19:H19" si="1">D17+D18</f>
        <v>10693.560000000001</v>
      </c>
      <c r="E19" s="20">
        <f t="shared" si="1"/>
        <v>2738.4599999999991</v>
      </c>
      <c r="F19" s="20">
        <f t="shared" si="1"/>
        <v>-19570.13</v>
      </c>
      <c r="G19" s="20">
        <f t="shared" si="1"/>
        <v>31451.190000000002</v>
      </c>
      <c r="H19" s="20">
        <f t="shared" si="1"/>
        <v>13561.859999999999</v>
      </c>
    </row>
    <row r="20" spans="1:10" x14ac:dyDescent="0.7">
      <c r="A20" s="17" t="s">
        <v>25</v>
      </c>
      <c r="B20" s="18" t="s">
        <v>18</v>
      </c>
      <c r="C20" s="31">
        <f>C17/ABS(C18)*100</f>
        <v>115.38311058847701</v>
      </c>
      <c r="D20" s="31">
        <f t="shared" ref="D20:H20" si="2">D17/ABS(D18)*100</f>
        <v>139.64629041305543</v>
      </c>
      <c r="E20" s="31">
        <f t="shared" si="2"/>
        <v>112.88899348127927</v>
      </c>
      <c r="F20" s="31">
        <f t="shared" si="2"/>
        <v>58.220753921448278</v>
      </c>
      <c r="G20" s="31">
        <f t="shared" si="2"/>
        <v>644.6131228614571</v>
      </c>
      <c r="H20" s="31">
        <f t="shared" si="2"/>
        <v>184.82046920050786</v>
      </c>
    </row>
    <row r="21" spans="1:10" x14ac:dyDescent="0.7">
      <c r="A21" s="21"/>
      <c r="C21" s="22"/>
      <c r="D21" s="22"/>
      <c r="E21" s="22"/>
      <c r="F21" s="22"/>
      <c r="G21" s="22"/>
      <c r="H21" s="22"/>
    </row>
    <row r="22" spans="1:10" x14ac:dyDescent="0.7">
      <c r="A22" s="13" t="s">
        <v>21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7"/>
    <row r="24" spans="1:10" x14ac:dyDescent="0.7"/>
    <row r="25" spans="1:10" x14ac:dyDescent="0.7"/>
    <row r="26" spans="1:10" x14ac:dyDescent="0.7"/>
    <row r="27" spans="1:10" x14ac:dyDescent="0.7"/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s="4" customFormat="1" x14ac:dyDescent="0.7"/>
    <row r="34" s="4" customFormat="1" x14ac:dyDescent="0.7"/>
    <row r="35" s="4" customFormat="1" x14ac:dyDescent="0.7"/>
    <row r="36" s="4" customFormat="1" x14ac:dyDescent="0.7"/>
    <row r="37" s="4" customFormat="1" x14ac:dyDescent="0.7"/>
    <row r="38" s="4" customFormat="1" x14ac:dyDescent="0.7"/>
    <row r="39" s="4" customFormat="1" x14ac:dyDescent="0.7"/>
    <row r="40" s="4" customFormat="1" x14ac:dyDescent="0.7"/>
    <row r="41" s="4" customFormat="1" x14ac:dyDescent="0.7"/>
    <row r="42" s="4" customFormat="1" x14ac:dyDescent="0.7"/>
    <row r="43" s="4" customFormat="1" ht="15" customHeight="1" x14ac:dyDescent="0.7"/>
    <row r="44" s="4" customFormat="1" ht="15" hidden="1" customHeight="1" x14ac:dyDescent="0.7"/>
    <row r="45" s="4" customFormat="1" ht="15" hidden="1" customHeight="1" x14ac:dyDescent="0.7"/>
    <row r="46" s="4" customFormat="1" ht="15" hidden="1" customHeight="1" x14ac:dyDescent="0.7"/>
    <row r="47" s="4" customFormat="1" ht="15" hidden="1" customHeight="1" x14ac:dyDescent="0.7"/>
    <row r="48" s="4" customFormat="1" ht="15" hidden="1" customHeight="1" x14ac:dyDescent="0.7"/>
    <row r="49" s="4" customFormat="1" ht="15" hidden="1" customHeight="1" x14ac:dyDescent="0.7"/>
  </sheetData>
  <phoneticPr fontId="3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7333400-8217-44D8-A644-9CE10E947E7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'OCF vs ICF'!C10:H10</xm:f>
              <xm:sqref>I10</xm:sqref>
            </x14:sparkline>
          </x14:sparklines>
        </x14:sparklineGroup>
        <x14:sparklineGroup displayEmptyCellsAs="gap" high="1" low="1" xr2:uid="{53D6C7F6-F2E5-47C9-BC07-FC732F03100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'OCF vs ICF'!C11:H11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OCF vs 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2023-08-16T06:28:08Z</dcterms:modified>
</cp:coreProperties>
</file>