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21" documentId="8_{0C339AFA-ED82-4C6B-BBAE-21E0AF212E1E}" xr6:coauthVersionLast="47" xr6:coauthVersionMax="47" xr10:uidLastSave="{39D8DE61-E90B-4E22-9CC0-BE6CC8951EFD}"/>
  <bookViews>
    <workbookView xWindow="-98" yWindow="-98" windowWidth="20715" windowHeight="13155" xr2:uid="{68E2C076-72C9-4123-A12C-10F250F0AE54}"/>
  </bookViews>
  <sheets>
    <sheet name="CF配当性向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7" l="1"/>
  <c r="D24" i="37"/>
  <c r="D26" i="37" s="1"/>
  <c r="E24" i="37"/>
  <c r="E26" i="37" s="1"/>
  <c r="F24" i="37"/>
  <c r="G24" i="37"/>
  <c r="G25" i="37" s="1"/>
  <c r="H24" i="37"/>
  <c r="H25" i="37" s="1"/>
  <c r="C24" i="37"/>
  <c r="D23" i="37"/>
  <c r="E23" i="37"/>
  <c r="F23" i="37"/>
  <c r="G23" i="37"/>
  <c r="H23" i="37"/>
  <c r="H26" i="37" s="1"/>
  <c r="C23" i="37"/>
  <c r="C26" i="37" s="1"/>
  <c r="F21" i="37"/>
  <c r="D21" i="37"/>
  <c r="E21" i="37"/>
  <c r="G21" i="37"/>
  <c r="H21" i="37"/>
  <c r="C21" i="37"/>
  <c r="C22" i="37" s="1"/>
  <c r="C25" i="37" s="1"/>
  <c r="D22" i="37"/>
  <c r="D20" i="37"/>
  <c r="E20" i="37"/>
  <c r="E22" i="37" s="1"/>
  <c r="E25" i="37" s="1"/>
  <c r="F20" i="37"/>
  <c r="G20" i="37"/>
  <c r="G22" i="37" s="1"/>
  <c r="H20" i="37"/>
  <c r="H22" i="37" s="1"/>
  <c r="C20" i="37"/>
  <c r="H19" i="37"/>
  <c r="G19" i="37"/>
  <c r="F19" i="37"/>
  <c r="E19" i="37"/>
  <c r="D19" i="37"/>
  <c r="C19" i="37"/>
  <c r="G26" i="37" l="1"/>
  <c r="F26" i="37"/>
  <c r="F22" i="37"/>
  <c r="F25" i="37" s="1"/>
</calcChain>
</file>

<file path=xl/sharedStrings.xml><?xml version="1.0" encoding="utf-8"?>
<sst xmlns="http://schemas.openxmlformats.org/spreadsheetml/2006/main" count="41" uniqueCount="32">
  <si>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</si>
  <si>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</si>
  <si>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</si>
  <si>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</si>
  <si>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</si>
  <si>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</si>
  <si>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</si>
  <si>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</si>
  <si>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</si>
  <si>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</si>
  <si>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営業CF</t>
    <rPh sb="0" eb="2">
      <t>エイギョウ</t>
    </rPh>
    <phoneticPr fontId="6"/>
  </si>
  <si>
    <t>億円</t>
    <rPh sb="0" eb="2">
      <t>オクエン</t>
    </rPh>
    <phoneticPr fontId="6"/>
  </si>
  <si>
    <t>サンプル_トヨタ自動車</t>
    <rPh sb="8" eb="11">
      <t>ジドウシャ</t>
    </rPh>
    <phoneticPr fontId="7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</si>
  <si>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</si>
  <si>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</si>
  <si>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投資CF</t>
    <rPh sb="0" eb="2">
      <t>トウシ</t>
    </rPh>
    <phoneticPr fontId="6"/>
  </si>
  <si>
    <t>FCF</t>
    <phoneticPr fontId="12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</si>
  <si>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</si>
  <si>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</si>
  <si>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</si>
  <si>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配当金支払額</t>
    <rPh sb="0" eb="6">
      <t>ハイトウキンシハライガク</t>
    </rPh>
    <phoneticPr fontId="6"/>
  </si>
  <si>
    <t>CF配当性向</t>
    <rPh sb="2" eb="6">
      <t>ハイトウセイコウ</t>
    </rPh>
    <phoneticPr fontId="6"/>
  </si>
  <si>
    <t>CF配当性向の計算</t>
    <rPh sb="7" eb="9">
      <t>ケイサン</t>
    </rPh>
    <phoneticPr fontId="6"/>
  </si>
  <si>
    <t>CF配当性向の推移</t>
    <rPh sb="7" eb="9">
      <t>スイイ</t>
    </rPh>
    <phoneticPr fontId="6"/>
  </si>
  <si>
    <t>親会社株主持分比率</t>
    <rPh sb="0" eb="5">
      <t>オヤガイシャカブヌシ</t>
    </rPh>
    <rPh sb="5" eb="7">
      <t>モチブン</t>
    </rPh>
    <rPh sb="7" eb="9">
      <t>ヒリツ</t>
    </rPh>
    <phoneticPr fontId="6"/>
  </si>
  <si>
    <t>親会社株主帰属FCF</t>
    <rPh sb="0" eb="3">
      <t>オヤガイシャ</t>
    </rPh>
    <rPh sb="3" eb="7">
      <t>カブヌシキゾク</t>
    </rPh>
    <phoneticPr fontId="12"/>
  </si>
  <si>
    <t>CF配当性向</t>
    <rPh sb="2" eb="4">
      <t>ハイトウ</t>
    </rPh>
    <rPh sb="4" eb="6">
      <t>セイコウ</t>
    </rPh>
    <phoneticPr fontId="6"/>
  </si>
  <si>
    <t>配当性向</t>
    <rPh sb="0" eb="4">
      <t>ハイトウセイコウ</t>
    </rPh>
    <phoneticPr fontId="12"/>
  </si>
  <si>
    <t>親会社株主への配当金支払額</t>
    <rPh sb="3" eb="5">
      <t>カブヌシ</t>
    </rPh>
    <rPh sb="7" eb="9">
      <t>ハイトウ</t>
    </rPh>
    <rPh sb="9" eb="10">
      <t>キン</t>
    </rPh>
    <rPh sb="10" eb="12">
      <t>シハライ</t>
    </rPh>
    <rPh sb="12" eb="13">
      <t>ガク</t>
    </rPh>
    <phoneticPr fontId="6"/>
  </si>
  <si>
    <t>親会社株主に
帰属する利益</t>
    <rPh sb="3" eb="5">
      <t>カブヌシ</t>
    </rPh>
    <phoneticPr fontId="6"/>
  </si>
  <si>
    <t>非支配持分に
帰属する利益</t>
    <rPh sb="0" eb="1">
      <t>ヒ</t>
    </rPh>
    <rPh sb="1" eb="3">
      <t>シハイ</t>
    </rPh>
    <rPh sb="3" eb="5">
      <t>モチブン</t>
    </rPh>
    <rPh sb="7" eb="9">
      <t>キゾク</t>
    </rPh>
    <rPh sb="11" eb="13">
      <t>リエキ</t>
    </rPh>
    <phoneticPr fontId="6"/>
  </si>
  <si>
    <t>親会社株主に帰属する利益</t>
    <rPh sb="0" eb="3">
      <t>オヤガイシャ</t>
    </rPh>
    <rPh sb="3" eb="5">
      <t>カブヌシ</t>
    </rPh>
    <rPh sb="6" eb="8">
      <t>キゾク</t>
    </rPh>
    <rPh sb="10" eb="12">
      <t>リエキ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</si>
</sst>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10" fillId="3" borderId="10" xfId="1" applyFont="1" applyFill="1" applyBorder="1">
      <alignment vertical="center"/>
    </xf>
    <xf numFmtId="38" fontId="10" fillId="3" borderId="6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38" fontId="14" fillId="3" borderId="10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0" fontId="8" fillId="2" borderId="0" xfId="6" applyFont="1" applyFill="1" applyAlignment="1"/>
    <xf numFmtId="176" fontId="13" fillId="0" borderId="14" xfId="1" applyNumberFormat="1" applyFont="1" applyBorder="1">
      <alignment vertical="center"/>
    </xf>
    <xf numFmtId="176" fontId="13" fillId="0" borderId="1" xfId="1" applyNumberFormat="1" applyFont="1" applyBorder="1">
      <alignment vertical="center"/>
    </xf>
    <xf numFmtId="38" fontId="15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5" fillId="3" borderId="10" xfId="1" applyFont="1" applyFill="1" applyBorder="1" applyAlignment="1">
      <alignment vertical="center" wrapText="1"/>
    </xf>
    <xf numFmtId="38" fontId="15" fillId="3" borderId="2" xfId="1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38" fontId="10" fillId="3" borderId="10" xfId="1" applyFont="1" applyFill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6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0" fontId="16" fillId="5" borderId="14" xfId="11" applyFont="1" applyFill="1" applyBorder="1" applyAlignment="1">
      <alignment vertical="center" wrapText="1"/>
    </xf>
    <xf numFmtId="0" fontId="16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" xfId="1" applyFont="1" applyBorder="1">
      <alignment vertical="center"/>
    </xf>
    <xf numFmtId="0" fontId="8" fillId="5" borderId="1" xfId="11" applyFont="1" applyFill="1" applyBorder="1" applyAlignment="1">
      <alignment vertical="center" wrapText="1"/>
    </xf>
    <xf numFmtId="38" fontId="14" fillId="3" borderId="10" xfId="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16" fillId="0" borderId="5" xfId="0" applyFont="1" applyBorder="1" applyAlignment="1">
      <alignment vertical="center" wrapText="1"/>
    </xf>
    <xf numFmtId="0" fontId="17" fillId="5" borderId="1" xfId="11" applyFont="1" applyFill="1" applyBorder="1" applyAlignment="1">
      <alignment vertical="center" wrapText="1"/>
    </xf>
    <xf numFmtId="0" fontId="8" fillId="5" borderId="5" xfId="11" applyFont="1" applyFill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CF</a:t>
            </a:r>
            <a:r>
              <a:rPr lang="ja-JP" altLang="en-US" b="1"/>
              <a:t>配当性向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636257309941519E-2"/>
          <c:y val="0.15331722222222222"/>
          <c:w val="0.90952500000000003"/>
          <c:h val="0.66733194444444444"/>
        </c:manualLayout>
      </c:layout>
      <c:lineChart>
        <c:grouping val="standard"/>
        <c:varyColors val="0"/>
        <c:ser>
          <c:idx val="3"/>
          <c:order val="0"/>
          <c:tx>
            <c:strRef>
              <c:f>CF配当性向!$A$25:$B$25</c:f>
              <c:strCache>
                <c:ptCount val="2"/>
                <c:pt idx="0">
                  <c:v>CF配当性向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CF配当性向!$C$19:$H$19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CF配当性向!$C$25:$H$25</c:f>
              <c:numCache>
                <c:formatCode>#,##0.0;[Red]\-#,##0.0</c:formatCode>
                <c:ptCount val="6"/>
                <c:pt idx="0">
                  <c:v>114.31336653844156</c:v>
                </c:pt>
                <c:pt idx="1">
                  <c:v>62.73095537871508</c:v>
                </c:pt>
                <c:pt idx="2">
                  <c:v>234.28847102944667</c:v>
                </c:pt>
                <c:pt idx="3">
                  <c:v>-32.49108794938082</c:v>
                </c:pt>
                <c:pt idx="4">
                  <c:v>23.34534412976835</c:v>
                </c:pt>
                <c:pt idx="5">
                  <c:v>53.232619677079974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B-45C6-A603-F067AB0392F5}"/>
            </c:ext>
          </c:extLst>
        </c:ser>
        <c:ser>
          <c:idx val="5"/>
          <c:order val="1"/>
          <c:tx>
            <c:strRef>
              <c:f>CF配当性向!$A$26:$B$26</c:f>
              <c:strCache>
                <c:ptCount val="2"/>
                <c:pt idx="0">
                  <c:v>配当性向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CF配当性向!$C$19:$H$19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CF配当性向!$C$26:$H$26</c:f>
              <c:numCache>
                <c:formatCode>#,##0.0;[Red]\-#,##0.0</c:formatCode>
                <c:ptCount val="6"/>
                <c:pt idx="0">
                  <c:v>24.887820005188484</c:v>
                </c:pt>
                <c:pt idx="1">
                  <c:v>33.784328523485115</c:v>
                </c:pt>
                <c:pt idx="2">
                  <c:v>30.390886677733359</c:v>
                </c:pt>
                <c:pt idx="3">
                  <c:v>27.85930009918669</c:v>
                </c:pt>
                <c:pt idx="4">
                  <c:v>25.542172056517121</c:v>
                </c:pt>
                <c:pt idx="5">
                  <c:v>28.958788700609222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B-45C6-A603-F067AB039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</a:t>
                </a:r>
                <a:r>
                  <a:rPr lang="en-US" altLang="ja-JP" sz="1000"/>
                  <a:t>%</a:t>
                </a:r>
                <a:r>
                  <a:rPr lang="ja-JP" altLang="en-US" sz="1000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5.087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28</xdr:row>
      <xdr:rowOff>100012</xdr:rowOff>
    </xdr:from>
    <xdr:to>
      <xdr:col>8</xdr:col>
      <xdr:colOff>463012</xdr:colOff>
      <xdr:row>47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B93676-5501-40BE-AAE8-268A88001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286E-0F70-4E60-BE82-C55C66B0124F}">
  <dimension ref="A1:J50"/>
  <sheetViews>
    <sheetView showGridLines="0" tabSelected="1" workbookViewId="0">
      <selection activeCell="C5" sqref="C5"/>
    </sheetView>
  </sheetViews>
  <sheetFormatPr defaultColWidth="0" defaultRowHeight="15" customHeight="1" zeroHeight="1" x14ac:dyDescent="0.7"/>
  <cols>
    <col min="1" max="9" width="10.5625" style="22" customWidth="1"/>
    <col min="10" max="10" width="9.5625" style="22" customWidth="1"/>
    <col min="11" max="16384" width="10" style="22" hidden="1"/>
  </cols>
  <sheetData>
    <row r="1" spans="1:10" x14ac:dyDescent="0.45">
      <c r="A1" s="11" t="s">
        <v>19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4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4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4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x14ac:dyDescent="0.7"/>
    <row r="6" spans="1:10" x14ac:dyDescent="0.45">
      <c r="A6" s="23" t="s">
        <v>1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7">
      <c r="C7" s="41"/>
      <c r="D7" s="41"/>
      <c r="E7" s="41"/>
      <c r="F7" s="41"/>
      <c r="G7" s="41"/>
      <c r="H7" s="41"/>
    </row>
    <row r="8" spans="1:10" ht="15.4" thickBot="1" x14ac:dyDescent="0.75">
      <c r="A8" s="24" t="s">
        <v>17</v>
      </c>
      <c r="B8" s="24"/>
      <c r="E8" s="41"/>
      <c r="F8" s="41"/>
    </row>
    <row r="9" spans="1:10" x14ac:dyDescent="0.7">
      <c r="A9" s="22" t="s">
        <v>4</v>
      </c>
      <c r="B9" s="22" t="s">
        <v>2</v>
      </c>
      <c r="C9" s="25" t="s">
        <v>5</v>
      </c>
      <c r="D9" s="26" t="s">
        <v>6</v>
      </c>
      <c r="E9" s="26" t="s">
        <v>18</v>
      </c>
      <c r="F9" s="26" t="s">
        <v>7</v>
      </c>
      <c r="G9" s="26" t="s">
        <v>8</v>
      </c>
      <c r="H9" s="27" t="s">
        <v>9</v>
      </c>
    </row>
    <row r="10" spans="1:10" ht="25.9" customHeight="1" x14ac:dyDescent="0.7">
      <c r="A10" s="7" t="s">
        <v>31</v>
      </c>
      <c r="B10" s="2" t="s">
        <v>3</v>
      </c>
      <c r="C10" s="5">
        <v>2493983</v>
      </c>
      <c r="D10" s="4">
        <v>1882873</v>
      </c>
      <c r="E10" s="19">
        <v>2036140</v>
      </c>
      <c r="F10" s="19">
        <v>2245261</v>
      </c>
      <c r="G10" s="19">
        <v>2850110</v>
      </c>
      <c r="H10" s="6">
        <v>2451318</v>
      </c>
    </row>
    <row r="11" spans="1:10" ht="25.5" customHeight="1" x14ac:dyDescent="0.7">
      <c r="A11" s="7" t="s">
        <v>30</v>
      </c>
      <c r="B11" s="2" t="s">
        <v>3</v>
      </c>
      <c r="C11" s="5">
        <v>92123</v>
      </c>
      <c r="D11" s="4">
        <v>102714</v>
      </c>
      <c r="E11" s="4">
        <v>74985</v>
      </c>
      <c r="F11" s="19">
        <v>37118</v>
      </c>
      <c r="G11" s="19">
        <v>24504</v>
      </c>
      <c r="H11" s="6">
        <v>41650</v>
      </c>
    </row>
    <row r="12" spans="1:10" x14ac:dyDescent="0.7">
      <c r="A12" s="18" t="s">
        <v>10</v>
      </c>
      <c r="B12" s="2" t="s">
        <v>3</v>
      </c>
      <c r="C12" s="10">
        <v>4223128</v>
      </c>
      <c r="D12" s="8">
        <v>3766597</v>
      </c>
      <c r="E12" s="8">
        <v>2398496</v>
      </c>
      <c r="F12" s="40">
        <v>2727162</v>
      </c>
      <c r="G12" s="40">
        <v>3722615</v>
      </c>
      <c r="H12" s="9">
        <v>2955076</v>
      </c>
    </row>
    <row r="13" spans="1:10" x14ac:dyDescent="0.7">
      <c r="A13" s="18" t="s">
        <v>15</v>
      </c>
      <c r="B13" s="2" t="s">
        <v>3</v>
      </c>
      <c r="C13" s="14">
        <v>-3660092</v>
      </c>
      <c r="D13" s="15">
        <v>-2697241</v>
      </c>
      <c r="E13" s="15">
        <v>-2124650</v>
      </c>
      <c r="F13" s="16">
        <v>-4684175</v>
      </c>
      <c r="G13" s="16">
        <v>-577496</v>
      </c>
      <c r="H13" s="17">
        <v>-1598890</v>
      </c>
    </row>
    <row r="14" spans="1:10" ht="36.75" customHeight="1" thickBot="1" x14ac:dyDescent="0.75">
      <c r="A14" s="46" t="s">
        <v>28</v>
      </c>
      <c r="B14" s="3" t="s">
        <v>3</v>
      </c>
      <c r="C14" s="42">
        <v>620698</v>
      </c>
      <c r="D14" s="43">
        <v>636116</v>
      </c>
      <c r="E14" s="43">
        <v>618801</v>
      </c>
      <c r="F14" s="44">
        <v>625514</v>
      </c>
      <c r="G14" s="44">
        <v>727980</v>
      </c>
      <c r="H14" s="45">
        <v>709872</v>
      </c>
    </row>
    <row r="15" spans="1:10" x14ac:dyDescent="0.7">
      <c r="C15" s="1" t="s">
        <v>13</v>
      </c>
    </row>
    <row r="16" spans="1:10" x14ac:dyDescent="0.7"/>
    <row r="17" spans="1:10" x14ac:dyDescent="0.7">
      <c r="A17" s="28" t="s">
        <v>22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7">
      <c r="C18" s="24"/>
      <c r="D18" s="24"/>
      <c r="E18" s="24"/>
      <c r="F18" s="24"/>
      <c r="G18" s="24"/>
      <c r="H18" s="24"/>
    </row>
    <row r="19" spans="1:10" x14ac:dyDescent="0.7">
      <c r="A19" s="24"/>
      <c r="B19" s="24"/>
      <c r="C19" s="29" t="str">
        <f t="shared" ref="C19:H19" si="0">C9</f>
        <v>FY17</v>
      </c>
      <c r="D19" s="29" t="str">
        <f t="shared" si="0"/>
        <v>FY18</v>
      </c>
      <c r="E19" s="29" t="str">
        <f t="shared" si="0"/>
        <v>FY19</v>
      </c>
      <c r="F19" s="29" t="str">
        <f t="shared" si="0"/>
        <v>FY20</v>
      </c>
      <c r="G19" s="29" t="str">
        <f t="shared" si="0"/>
        <v>FY21</v>
      </c>
      <c r="H19" s="29" t="str">
        <f t="shared" si="0"/>
        <v>FY22</v>
      </c>
    </row>
    <row r="20" spans="1:10" ht="26.65" customHeight="1" x14ac:dyDescent="0.7">
      <c r="A20" s="35" t="s">
        <v>24</v>
      </c>
      <c r="B20" s="30" t="s">
        <v>14</v>
      </c>
      <c r="C20" s="12">
        <f>C10/SUM(C10:C11)*100</f>
        <v>96.437771692266281</v>
      </c>
      <c r="D20" s="12">
        <f t="shared" ref="D20:H20" si="1">D10/SUM(D10:D11)*100</f>
        <v>94.827020926305423</v>
      </c>
      <c r="E20" s="12">
        <f t="shared" si="1"/>
        <v>96.448102315116344</v>
      </c>
      <c r="F20" s="12">
        <f t="shared" si="1"/>
        <v>98.373714444445909</v>
      </c>
      <c r="G20" s="12">
        <f t="shared" si="1"/>
        <v>99.147572508865537</v>
      </c>
      <c r="H20" s="12">
        <f t="shared" si="1"/>
        <v>98.329300656887696</v>
      </c>
    </row>
    <row r="21" spans="1:10" x14ac:dyDescent="0.7">
      <c r="A21" s="39" t="s">
        <v>16</v>
      </c>
      <c r="B21" s="37" t="s">
        <v>11</v>
      </c>
      <c r="C21" s="38">
        <f>SUM(C12,C13)/100</f>
        <v>5630.36</v>
      </c>
      <c r="D21" s="38">
        <f t="shared" ref="D21:H21" si="2">SUM(D12,D13)/100</f>
        <v>10693.56</v>
      </c>
      <c r="E21" s="38">
        <f t="shared" si="2"/>
        <v>2738.46</v>
      </c>
      <c r="F21" s="38">
        <f>SUM(F12,F13)/100</f>
        <v>-19570.13</v>
      </c>
      <c r="G21" s="38">
        <f t="shared" si="2"/>
        <v>31451.19</v>
      </c>
      <c r="H21" s="38">
        <f t="shared" si="2"/>
        <v>13561.86</v>
      </c>
    </row>
    <row r="22" spans="1:10" ht="24" x14ac:dyDescent="0.7">
      <c r="A22" s="36" t="s">
        <v>25</v>
      </c>
      <c r="B22" s="37" t="s">
        <v>11</v>
      </c>
      <c r="C22" s="38">
        <f>C20*C21/100</f>
        <v>5429.7937222526843</v>
      </c>
      <c r="D22" s="38">
        <f t="shared" ref="D22:H22" si="3">D20*D21/100</f>
        <v>10140.384378967026</v>
      </c>
      <c r="E22" s="38">
        <f t="shared" si="3"/>
        <v>2641.1927026585349</v>
      </c>
      <c r="F22" s="38">
        <f t="shared" si="3"/>
        <v>-19251.863802606844</v>
      </c>
      <c r="G22" s="38">
        <f t="shared" si="3"/>
        <v>31183.091410151064</v>
      </c>
      <c r="H22" s="38">
        <f t="shared" si="3"/>
        <v>13335.28209406619</v>
      </c>
    </row>
    <row r="23" spans="1:10" ht="27" customHeight="1" x14ac:dyDescent="0.7">
      <c r="A23" s="47" t="s">
        <v>29</v>
      </c>
      <c r="B23" s="37" t="s">
        <v>11</v>
      </c>
      <c r="C23" s="38">
        <f>C10/100</f>
        <v>24939.83</v>
      </c>
      <c r="D23" s="38">
        <f t="shared" ref="D23:H23" si="4">D10/100</f>
        <v>18828.73</v>
      </c>
      <c r="E23" s="38">
        <f t="shared" si="4"/>
        <v>20361.400000000001</v>
      </c>
      <c r="F23" s="38">
        <f t="shared" si="4"/>
        <v>22452.61</v>
      </c>
      <c r="G23" s="38">
        <f t="shared" si="4"/>
        <v>28501.1</v>
      </c>
      <c r="H23" s="38">
        <f t="shared" si="4"/>
        <v>24513.18</v>
      </c>
    </row>
    <row r="24" spans="1:10" x14ac:dyDescent="0.7">
      <c r="A24" s="36" t="s">
        <v>20</v>
      </c>
      <c r="B24" s="37" t="s">
        <v>11</v>
      </c>
      <c r="C24" s="38">
        <f>C14/100</f>
        <v>6206.98</v>
      </c>
      <c r="D24" s="38">
        <f t="shared" ref="D24:H24" si="5">D14/100</f>
        <v>6361.16</v>
      </c>
      <c r="E24" s="38">
        <f t="shared" si="5"/>
        <v>6188.01</v>
      </c>
      <c r="F24" s="38">
        <f t="shared" si="5"/>
        <v>6255.14</v>
      </c>
      <c r="G24" s="38">
        <f t="shared" si="5"/>
        <v>7279.8</v>
      </c>
      <c r="H24" s="38">
        <f t="shared" si="5"/>
        <v>7098.72</v>
      </c>
    </row>
    <row r="25" spans="1:10" x14ac:dyDescent="0.7">
      <c r="A25" s="39" t="s">
        <v>26</v>
      </c>
      <c r="B25" s="37" t="s">
        <v>14</v>
      </c>
      <c r="C25" s="13">
        <f>C24/C22*100</f>
        <v>114.31336653844156</v>
      </c>
      <c r="D25" s="13">
        <f t="shared" ref="D25:H25" si="6">D24/D22*100</f>
        <v>62.73095537871508</v>
      </c>
      <c r="E25" s="13">
        <f>E24/E22*100</f>
        <v>234.28847102944667</v>
      </c>
      <c r="F25" s="13">
        <f t="shared" si="6"/>
        <v>-32.49108794938082</v>
      </c>
      <c r="G25" s="13">
        <f t="shared" si="6"/>
        <v>23.34534412976835</v>
      </c>
      <c r="H25" s="13">
        <f t="shared" si="6"/>
        <v>53.232619677079974</v>
      </c>
    </row>
    <row r="26" spans="1:10" x14ac:dyDescent="0.7">
      <c r="A26" s="48" t="s">
        <v>27</v>
      </c>
      <c r="B26" s="31" t="s">
        <v>14</v>
      </c>
      <c r="C26" s="34">
        <f>C24/C23*100</f>
        <v>24.887820005188484</v>
      </c>
      <c r="D26" s="34">
        <f t="shared" ref="D26:H26" si="7">D24/D23*100</f>
        <v>33.784328523485115</v>
      </c>
      <c r="E26" s="34">
        <f t="shared" si="7"/>
        <v>30.390886677733359</v>
      </c>
      <c r="F26" s="34">
        <f t="shared" si="7"/>
        <v>27.85930009918669</v>
      </c>
      <c r="G26" s="34">
        <f t="shared" si="7"/>
        <v>25.542172056517121</v>
      </c>
      <c r="H26" s="34">
        <f t="shared" si="7"/>
        <v>28.958788700609222</v>
      </c>
    </row>
    <row r="27" spans="1:10" x14ac:dyDescent="0.7">
      <c r="A27" s="32"/>
      <c r="B27" s="33"/>
      <c r="C27" s="33"/>
      <c r="D27" s="33"/>
      <c r="E27" s="33"/>
      <c r="F27" s="33"/>
      <c r="G27" s="33"/>
      <c r="H27" s="33"/>
    </row>
    <row r="28" spans="1:10" x14ac:dyDescent="0.7">
      <c r="A28" s="28" t="s">
        <v>23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x14ac:dyDescent="0.7"/>
    <row r="30" spans="1:10" x14ac:dyDescent="0.7"/>
    <row r="31" spans="1:10" x14ac:dyDescent="0.7"/>
    <row r="32" spans="1:10" x14ac:dyDescent="0.7"/>
    <row r="33" x14ac:dyDescent="0.7"/>
    <row r="34" x14ac:dyDescent="0.7"/>
    <row r="35" x14ac:dyDescent="0.7"/>
    <row r="36" x14ac:dyDescent="0.7"/>
    <row r="37" x14ac:dyDescent="0.7"/>
    <row r="38" x14ac:dyDescent="0.7"/>
    <row r="39" x14ac:dyDescent="0.7"/>
    <row r="40" x14ac:dyDescent="0.7"/>
    <row r="41" x14ac:dyDescent="0.7"/>
    <row r="42" x14ac:dyDescent="0.7"/>
    <row r="43" x14ac:dyDescent="0.7"/>
    <row r="44" x14ac:dyDescent="0.7"/>
    <row r="45" x14ac:dyDescent="0.7"/>
    <row r="46" x14ac:dyDescent="0.7"/>
    <row r="47" x14ac:dyDescent="0.7"/>
    <row r="48" x14ac:dyDescent="0.7"/>
    <row r="49" ht="15" customHeight="1" x14ac:dyDescent="0.7"/>
    <row r="50" ht="15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0:H20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A55E45DC-55C2-43D8-BBD7-FB6A22F9FB8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CF配当性向!C14:H14</xm:f>
              <xm:sqref>I14</xm:sqref>
            </x14:sparkline>
          </x14:sparklines>
        </x14:sparklineGroup>
        <x14:sparklineGroup displayEmptyCellsAs="gap" high="1" low="1" xr2:uid="{0B442B0C-F0C8-4C22-B56A-06D940FFBC8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CF配当性向!C13:H13</xm:f>
              <xm:sqref>I13</xm:sqref>
            </x14:sparkline>
          </x14:sparklines>
        </x14:sparklineGroup>
        <x14:sparklineGroup displayEmptyCellsAs="gap" high="1" low="1" xr2:uid="{14BCD40D-A768-4AD0-90E0-F19FA6E956D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CF配当性向!C10:H10</xm:f>
              <xm:sqref>I10</xm:sqref>
            </x14:sparkline>
          </x14:sparklines>
        </x14:sparklineGroup>
        <x14:sparklineGroup displayEmptyCellsAs="gap" high="1" low="1" xr2:uid="{F15D60C7-F7DC-4A7F-9D2D-205FFB1FB73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CF配当性向!C12:H12</xm:f>
              <xm:sqref>I12</xm:sqref>
            </x14:sparkline>
          </x14:sparklines>
        </x14:sparklineGroup>
        <x14:sparklineGroup displayEmptyCellsAs="gap" high="1" low="1" xr2:uid="{113BBD56-A59E-4148-8BCA-9CE418AB8C6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CF配当性向!C11:H11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CF配当性向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2023-10-16T08:35:05Z</dcterms:modified>
</cp:coreProperties>
</file>