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1" documentId="8_{6CE7A5DA-6D84-45A3-81D7-160DF8A4E482}" xr6:coauthVersionLast="47" xr6:coauthVersionMax="47" xr10:uidLastSave="{4A5ABC14-9390-49C5-9DEF-D84F28C45D5C}"/>
  <bookViews>
    <workbookView xWindow="-98" yWindow="-98" windowWidth="20715" windowHeight="13155" xr2:uid="{68E2C076-72C9-4123-A12C-10F250F0AE54}"/>
  </bookViews>
  <sheets>
    <sheet name="従業員平均勤続年数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5" l="1"/>
  <c r="C29" i="35"/>
  <c r="H29" i="35"/>
  <c r="G29" i="35"/>
  <c r="F29" i="35"/>
  <c r="E29" i="35"/>
  <c r="D29" i="35"/>
  <c r="H28" i="35"/>
  <c r="G28" i="35"/>
  <c r="F28" i="35"/>
  <c r="E28" i="35"/>
  <c r="D28" i="35"/>
  <c r="C28" i="35"/>
  <c r="C27" i="35"/>
  <c r="C26" i="35"/>
  <c r="C25" i="35"/>
  <c r="D24" i="35"/>
  <c r="E24" i="35"/>
  <c r="F24" i="35"/>
  <c r="G24" i="35"/>
  <c r="H24" i="35"/>
  <c r="C24" i="35"/>
  <c r="G26" i="35"/>
  <c r="F26" i="35"/>
  <c r="H25" i="35"/>
  <c r="H30" i="35" s="1"/>
  <c r="G25" i="35"/>
  <c r="F25" i="35"/>
  <c r="E25" i="35"/>
  <c r="E30" i="35" s="1"/>
  <c r="D25" i="35"/>
  <c r="H23" i="35"/>
  <c r="H26" i="35" s="1"/>
  <c r="G23" i="35"/>
  <c r="F23" i="35"/>
  <c r="E23" i="35"/>
  <c r="D23" i="35"/>
  <c r="D27" i="35" s="1"/>
  <c r="C23" i="35"/>
  <c r="H22" i="35"/>
  <c r="G22" i="35"/>
  <c r="G27" i="35" s="1"/>
  <c r="F22" i="35"/>
  <c r="F27" i="35" s="1"/>
  <c r="E22" i="35"/>
  <c r="E27" i="35" s="1"/>
  <c r="D22" i="35"/>
  <c r="C22" i="35"/>
  <c r="H21" i="35"/>
  <c r="G21" i="35"/>
  <c r="F21" i="35"/>
  <c r="E21" i="35"/>
  <c r="E26" i="35" s="1"/>
  <c r="D21" i="35"/>
  <c r="D26" i="35" s="1"/>
  <c r="C21" i="35"/>
  <c r="H20" i="35"/>
  <c r="G20" i="35"/>
  <c r="F20" i="35"/>
  <c r="E20" i="35"/>
  <c r="D20" i="35"/>
  <c r="C20" i="35"/>
  <c r="D30" i="35" l="1"/>
  <c r="F30" i="35"/>
  <c r="G30" i="35"/>
  <c r="H27" i="35"/>
</calcChain>
</file>

<file path=xl/sharedStrings.xml><?xml version="1.0" encoding="utf-8"?>
<sst xmlns="http://schemas.openxmlformats.org/spreadsheetml/2006/main" count="49" uniqueCount="40">
  <si>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</si>
  <si>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</si>
  <si>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</si>
  <si>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</si>
  <si>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</si>
  <si>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</si>
  <si>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</si>
  <si>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</si>
  <si>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</si>
  <si>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</si>
  <si>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</si>
  <si>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経常利益</t>
    <rPh sb="0" eb="4">
      <t>ケイジョウリエキ</t>
    </rPh>
    <phoneticPr fontId="6"/>
  </si>
  <si>
    <t>億円</t>
    <rPh sb="0" eb="2">
      <t>オクエン</t>
    </rPh>
    <phoneticPr fontId="6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</si>
  <si>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</si>
  <si>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</si>
  <si>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</si>
  <si>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人</t>
    <rPh sb="0" eb="1">
      <t>ニン</t>
    </rPh>
    <phoneticPr fontId="6"/>
  </si>
  <si>
    <t>従業員数</t>
    <rPh sb="0" eb="4">
      <t>ジュウギョウインスウ</t>
    </rPh>
    <phoneticPr fontId="6"/>
  </si>
  <si>
    <t>従業員数</t>
    <rPh sb="0" eb="4">
      <t>ジュウギョウインスウ</t>
    </rPh>
    <phoneticPr fontId="12"/>
  </si>
  <si>
    <t>万円/人</t>
    <rPh sb="0" eb="1">
      <t>マン</t>
    </rPh>
    <rPh sb="1" eb="2">
      <t>エン</t>
    </rPh>
    <rPh sb="3" eb="4">
      <t>ニン</t>
    </rPh>
    <phoneticPr fontId="6"/>
  </si>
  <si>
    <t>平均勤続年数</t>
    <phoneticPr fontId="6"/>
  </si>
  <si>
    <t>平均年齢</t>
    <phoneticPr fontId="6"/>
  </si>
  <si>
    <t>歳</t>
    <rPh sb="0" eb="1">
      <t>サイ</t>
    </rPh>
    <phoneticPr fontId="6"/>
  </si>
  <si>
    <t>平均年間給与</t>
    <rPh sb="0" eb="2">
      <t>ヘイキン</t>
    </rPh>
    <rPh sb="2" eb="4">
      <t>ネンカン</t>
    </rPh>
    <rPh sb="4" eb="6">
      <t>キュウヨ</t>
    </rPh>
    <phoneticPr fontId="12"/>
  </si>
  <si>
    <t>円</t>
    <rPh sb="0" eb="1">
      <t>エン</t>
    </rPh>
    <phoneticPr fontId="6"/>
  </si>
  <si>
    <t>※FY17=2017年度＝2017年10月期</t>
    <rPh sb="17" eb="18">
      <t>ネン</t>
    </rPh>
    <rPh sb="20" eb="22">
      <t>ガツキ</t>
    </rPh>
    <phoneticPr fontId="6"/>
  </si>
  <si>
    <t>サンプル_神戸物産（単体）</t>
    <rPh sb="5" eb="9">
      <t>コウベブッサン</t>
    </rPh>
    <rPh sb="10" eb="12">
      <t>タンタイ</t>
    </rPh>
    <phoneticPr fontId="7"/>
  </si>
  <si>
    <t>経常利益</t>
    <rPh sb="0" eb="4">
      <t>ケイジョウリエキ</t>
    </rPh>
    <phoneticPr fontId="12"/>
  </si>
  <si>
    <t>1人当たり売上高</t>
    <rPh sb="1" eb="2">
      <t>ニン</t>
    </rPh>
    <rPh sb="2" eb="3">
      <t>ア</t>
    </rPh>
    <rPh sb="5" eb="8">
      <t>ウリアゲダカ</t>
    </rPh>
    <phoneticPr fontId="12"/>
  </si>
  <si>
    <t>1人当たり経常利益</t>
    <rPh sb="1" eb="3">
      <t>ニンア</t>
    </rPh>
    <rPh sb="5" eb="9">
      <t>ケイジョウリエキ</t>
    </rPh>
    <phoneticPr fontId="12"/>
  </si>
  <si>
    <t>平均給与</t>
    <rPh sb="0" eb="4">
      <t>ヘイキンキュウヨ</t>
    </rPh>
    <phoneticPr fontId="6"/>
  </si>
  <si>
    <t>万円/人</t>
    <rPh sb="0" eb="2">
      <t>マンエン</t>
    </rPh>
    <rPh sb="3" eb="4">
      <t>ニン</t>
    </rPh>
    <phoneticPr fontId="6"/>
  </si>
  <si>
    <t>従業員平均勤続年数</t>
    <rPh sb="0" eb="3">
      <t>ジュウギョウイン</t>
    </rPh>
    <rPh sb="3" eb="5">
      <t>ヘイキン</t>
    </rPh>
    <rPh sb="5" eb="7">
      <t>キンゾク</t>
    </rPh>
    <rPh sb="7" eb="9">
      <t>ネンスウ</t>
    </rPh>
    <phoneticPr fontId="6"/>
  </si>
  <si>
    <t>従業員平均勤続年数の計算</t>
    <rPh sb="10" eb="12">
      <t>ケイサン</t>
    </rPh>
    <phoneticPr fontId="6"/>
  </si>
  <si>
    <t>従業員平均勤続年数の推移</t>
    <rPh sb="10" eb="12">
      <t>スイイ</t>
    </rPh>
    <phoneticPr fontId="6"/>
  </si>
  <si>
    <t>平均勤続年数</t>
    <rPh sb="2" eb="6">
      <t>キンゾクネンスウ</t>
    </rPh>
    <phoneticPr fontId="6"/>
  </si>
  <si>
    <t>万円/年</t>
    <rPh sb="0" eb="2">
      <t>マンエン</t>
    </rPh>
    <rPh sb="3" eb="4">
      <t>ネン</t>
    </rPh>
    <phoneticPr fontId="6"/>
  </si>
  <si>
    <t>年当たり売上高</t>
    <rPh sb="0" eb="1">
      <t>ネン</t>
    </rPh>
    <rPh sb="1" eb="2">
      <t>ア</t>
    </rPh>
    <rPh sb="4" eb="7">
      <t>ウリアゲダカ</t>
    </rPh>
    <phoneticPr fontId="6"/>
  </si>
  <si>
    <t>年当たり経常利益</t>
    <rPh sb="0" eb="1">
      <t>ネン</t>
    </rPh>
    <rPh sb="1" eb="2">
      <t>ア</t>
    </rPh>
    <rPh sb="4" eb="8">
      <t>ケイジョウリエキ</t>
    </rPh>
    <phoneticPr fontId="6"/>
  </si>
  <si>
    <t>年当たり給与</t>
    <rPh sb="0" eb="1">
      <t>ネン</t>
    </rPh>
    <rPh sb="1" eb="2">
      <t>ア</t>
    </rPh>
    <rPh sb="4" eb="6">
      <t>キュウヨ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</si>
</sst>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0" fillId="3" borderId="10" xfId="1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38" fontId="10" fillId="3" borderId="10" xfId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178" fontId="14" fillId="3" borderId="6" xfId="1" applyNumberFormat="1" applyFont="1" applyFill="1" applyBorder="1">
      <alignment vertical="center"/>
    </xf>
    <xf numFmtId="178" fontId="14" fillId="3" borderId="10" xfId="1" applyNumberFormat="1" applyFont="1" applyFill="1" applyBorder="1">
      <alignment vertical="center"/>
    </xf>
    <xf numFmtId="178" fontId="14" fillId="3" borderId="10" xfId="1" applyNumberFormat="1" applyFont="1" applyFill="1" applyBorder="1" applyAlignment="1">
      <alignment vertical="center" wrapText="1"/>
    </xf>
    <xf numFmtId="178" fontId="14" fillId="3" borderId="2" xfId="1" applyNumberFormat="1" applyFont="1" applyFill="1" applyBorder="1">
      <alignment vertical="center"/>
    </xf>
    <xf numFmtId="0" fontId="15" fillId="0" borderId="3" xfId="0" applyFont="1" applyBorder="1" applyAlignment="1">
      <alignment vertical="center" wrapText="1"/>
    </xf>
    <xf numFmtId="0" fontId="15" fillId="5" borderId="3" xfId="11" applyFont="1" applyFill="1" applyBorder="1" applyAlignment="1">
      <alignment vertical="center" wrapText="1"/>
    </xf>
    <xf numFmtId="178" fontId="13" fillId="0" borderId="3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従業員平均勤続年数</a:t>
            </a:r>
            <a:r>
              <a:rPr lang="ja-JP" b="1"/>
              <a:t>の推移</a:t>
            </a:r>
            <a:r>
              <a:rPr lang="ja-JP" altLang="en-US" b="1"/>
              <a:t>（年当たり売上高）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従業員平均勤続年数!$A$24:$B$24</c:f>
              <c:strCache>
                <c:ptCount val="2"/>
                <c:pt idx="0">
                  <c:v>平均勤続年数</c:v>
                </c:pt>
                <c:pt idx="1">
                  <c:v>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従業員平均勤続年数!$C$20:$H$20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従業員平均勤続年数!$C$24:$H$24</c:f>
              <c:numCache>
                <c:formatCode>#,##0.0;[Red]\-#,##0.0</c:formatCode>
                <c:ptCount val="6"/>
                <c:pt idx="0">
                  <c:v>7.4</c:v>
                </c:pt>
                <c:pt idx="1">
                  <c:v>6.4</c:v>
                </c:pt>
                <c:pt idx="2">
                  <c:v>6.6</c:v>
                </c:pt>
                <c:pt idx="3">
                  <c:v>7.5</c:v>
                </c:pt>
                <c:pt idx="4">
                  <c:v>7.8</c:v>
                </c:pt>
                <c:pt idx="5">
                  <c:v>7.6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B48-47BE-B6FB-21A4F302F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7"/>
          <c:order val="1"/>
          <c:tx>
            <c:strRef>
              <c:f>従業員平均勤続年数!$A$28:$B$28</c:f>
              <c:strCache>
                <c:ptCount val="2"/>
                <c:pt idx="0">
                  <c:v>年当たり売上高</c:v>
                </c:pt>
                <c:pt idx="1">
                  <c:v>万円/年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従業員平均勤続年数!$C$20:$H$20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従業員平均勤続年数!$C$28:$H$28</c:f>
              <c:numCache>
                <c:formatCode>#,##0_);[Red]\(#,##0\)</c:formatCode>
                <c:ptCount val="6"/>
                <c:pt idx="0">
                  <c:v>9129.7700685760392</c:v>
                </c:pt>
                <c:pt idx="1">
                  <c:v>10005.894702842379</c:v>
                </c:pt>
                <c:pt idx="2">
                  <c:v>10408.865328220169</c:v>
                </c:pt>
                <c:pt idx="3">
                  <c:v>9680.9855072463761</c:v>
                </c:pt>
                <c:pt idx="4">
                  <c:v>9088.8856204343774</c:v>
                </c:pt>
                <c:pt idx="5">
                  <c:v>9104.3414139552042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8-47BE-B6FB-21A4F302F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5599"/>
        <c:axId val="638829775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6388297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81025599"/>
        <c:crosses val="max"/>
        <c:crossBetween val="between"/>
      </c:valAx>
      <c:catAx>
        <c:axId val="68102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82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従業員平均勤続年数</a:t>
            </a:r>
            <a:r>
              <a:rPr lang="ja-JP" b="1"/>
              <a:t>の推移</a:t>
            </a:r>
            <a:r>
              <a:rPr lang="ja-JP" altLang="en-US" b="1"/>
              <a:t>（年当たり経常利益）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従業員平均勤続年数!$A$24:$B$24</c:f>
              <c:strCache>
                <c:ptCount val="2"/>
                <c:pt idx="0">
                  <c:v>平均勤続年数</c:v>
                </c:pt>
                <c:pt idx="1">
                  <c:v>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従業員平均勤続年数!$C$20:$H$20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従業員平均勤続年数!$C$24:$H$24</c:f>
              <c:numCache>
                <c:formatCode>#,##0.0;[Red]\-#,##0.0</c:formatCode>
                <c:ptCount val="6"/>
                <c:pt idx="0">
                  <c:v>7.4</c:v>
                </c:pt>
                <c:pt idx="1">
                  <c:v>6.4</c:v>
                </c:pt>
                <c:pt idx="2">
                  <c:v>6.6</c:v>
                </c:pt>
                <c:pt idx="3">
                  <c:v>7.5</c:v>
                </c:pt>
                <c:pt idx="4">
                  <c:v>7.8</c:v>
                </c:pt>
                <c:pt idx="5">
                  <c:v>7.6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493-4508-BCAF-D0B6A902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8"/>
          <c:order val="1"/>
          <c:tx>
            <c:strRef>
              <c:f>従業員平均勤続年数!$A$29:$B$29</c:f>
              <c:strCache>
                <c:ptCount val="2"/>
                <c:pt idx="0">
                  <c:v>年当たり経常利益</c:v>
                </c:pt>
                <c:pt idx="1">
                  <c:v>万円/年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従業員平均勤続年数!$C$20:$H$20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従業員平均勤続年数!$C$29:$H$29</c:f>
              <c:numCache>
                <c:formatCode>#,##0_);[Red]\(#,##0\)</c:formatCode>
                <c:ptCount val="6"/>
                <c:pt idx="0">
                  <c:v>470.06857603872527</c:v>
                </c:pt>
                <c:pt idx="1">
                  <c:v>476.17894056847547</c:v>
                </c:pt>
                <c:pt idx="2">
                  <c:v>615.94856756147078</c:v>
                </c:pt>
                <c:pt idx="3">
                  <c:v>567.15942028985512</c:v>
                </c:pt>
                <c:pt idx="4">
                  <c:v>605.53022503309319</c:v>
                </c:pt>
                <c:pt idx="5">
                  <c:v>662.64171813070334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493-4508-BCAF-D0B6A902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5599"/>
        <c:axId val="638829775"/>
        <c:extLst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6388297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81025599"/>
        <c:crosses val="max"/>
        <c:crossBetween val="between"/>
      </c:valAx>
      <c:catAx>
        <c:axId val="68102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82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従業員平均勤続年数</a:t>
            </a:r>
            <a:r>
              <a:rPr lang="ja-JP" b="1"/>
              <a:t>の推移</a:t>
            </a:r>
            <a:r>
              <a:rPr lang="ja-JP" altLang="en-US" b="1"/>
              <a:t>（年当たり給与）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従業員平均勤続年数!$A$24:$B$24</c:f>
              <c:strCache>
                <c:ptCount val="2"/>
                <c:pt idx="0">
                  <c:v>平均勤続年数</c:v>
                </c:pt>
                <c:pt idx="1">
                  <c:v>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従業員平均勤続年数!$C$20:$H$20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従業員平均勤続年数!$C$24:$H$24</c:f>
              <c:numCache>
                <c:formatCode>#,##0.0;[Red]\-#,##0.0</c:formatCode>
                <c:ptCount val="6"/>
                <c:pt idx="0">
                  <c:v>7.4</c:v>
                </c:pt>
                <c:pt idx="1">
                  <c:v>6.4</c:v>
                </c:pt>
                <c:pt idx="2">
                  <c:v>6.6</c:v>
                </c:pt>
                <c:pt idx="3">
                  <c:v>7.5</c:v>
                </c:pt>
                <c:pt idx="4">
                  <c:v>7.8</c:v>
                </c:pt>
                <c:pt idx="5">
                  <c:v>7.6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723-4B39-9159-92B42144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9"/>
          <c:order val="1"/>
          <c:tx>
            <c:strRef>
              <c:f>従業員平均勤続年数!$A$30:$B$30</c:f>
              <c:strCache>
                <c:ptCount val="2"/>
                <c:pt idx="0">
                  <c:v>年当たり給与</c:v>
                </c:pt>
                <c:pt idx="1">
                  <c:v>万円/年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従業員平均勤続年数!$C$20:$H$20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従業員平均勤続年数!$C$30:$H$30</c:f>
              <c:numCache>
                <c:formatCode>#,##0.0;[Red]\-#,##0.0</c:formatCode>
                <c:ptCount val="6"/>
                <c:pt idx="0">
                  <c:v>65.504527027027024</c:v>
                </c:pt>
                <c:pt idx="1">
                  <c:v>71.657046874999992</c:v>
                </c:pt>
                <c:pt idx="2">
                  <c:v>71.876166666666677</c:v>
                </c:pt>
                <c:pt idx="3">
                  <c:v>64.534173333333328</c:v>
                </c:pt>
                <c:pt idx="4">
                  <c:v>61.512487179487181</c:v>
                </c:pt>
                <c:pt idx="5">
                  <c:v>64.085000000000008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723-4B39-9159-92B42144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5599"/>
        <c:axId val="638829775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6388297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81025599"/>
        <c:crosses val="max"/>
        <c:crossBetween val="between"/>
      </c:valAx>
      <c:catAx>
        <c:axId val="68102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82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32</xdr:row>
      <xdr:rowOff>100012</xdr:rowOff>
    </xdr:from>
    <xdr:to>
      <xdr:col>8</xdr:col>
      <xdr:colOff>463012</xdr:colOff>
      <xdr:row>51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CD30D1-6687-41AC-B8D0-201F1B780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</xdr:colOff>
      <xdr:row>51</xdr:row>
      <xdr:rowOff>157162</xdr:rowOff>
    </xdr:from>
    <xdr:to>
      <xdr:col>8</xdr:col>
      <xdr:colOff>463012</xdr:colOff>
      <xdr:row>70</xdr:row>
      <xdr:rowOff>137662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87E3CF-7949-4A0E-877E-7DC517FB5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</xdr:colOff>
      <xdr:row>71</xdr:row>
      <xdr:rowOff>19049</xdr:rowOff>
    </xdr:from>
    <xdr:to>
      <xdr:col>8</xdr:col>
      <xdr:colOff>463012</xdr:colOff>
      <xdr:row>89</xdr:row>
      <xdr:rowOff>190049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BF53A85-E5E1-4DA8-9B29-4F8DE3CDF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3C0C-24A2-471A-BF02-2F247B6265FE}">
  <dimension ref="A1:J92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5625" style="16" customWidth="1"/>
    <col min="10" max="10" width="9.5625" style="16" customWidth="1"/>
    <col min="11" max="16384" width="10" style="16" hidden="1"/>
  </cols>
  <sheetData>
    <row r="1" spans="1:10" x14ac:dyDescent="0.45">
      <c r="A1" s="9" t="s">
        <v>15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45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4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4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7"/>
    <row r="6" spans="1:10" x14ac:dyDescent="0.45">
      <c r="A6" s="17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7">
      <c r="C7" s="40"/>
      <c r="D7" s="40"/>
      <c r="E7" s="40"/>
      <c r="F7" s="40"/>
      <c r="G7" s="40"/>
      <c r="H7" s="40"/>
    </row>
    <row r="8" spans="1:10" ht="15.4" thickBot="1" x14ac:dyDescent="0.75">
      <c r="A8" s="18" t="s">
        <v>13</v>
      </c>
      <c r="B8" s="18"/>
      <c r="E8" s="40"/>
      <c r="F8" s="40"/>
    </row>
    <row r="9" spans="1:10" x14ac:dyDescent="0.7">
      <c r="A9" s="16" t="s">
        <v>5</v>
      </c>
      <c r="B9" s="16" t="s">
        <v>2</v>
      </c>
      <c r="C9" s="19" t="s">
        <v>6</v>
      </c>
      <c r="D9" s="20" t="s">
        <v>7</v>
      </c>
      <c r="E9" s="20" t="s">
        <v>14</v>
      </c>
      <c r="F9" s="20" t="s">
        <v>8</v>
      </c>
      <c r="G9" s="20" t="s">
        <v>9</v>
      </c>
      <c r="H9" s="21" t="s">
        <v>10</v>
      </c>
    </row>
    <row r="10" spans="1:10" x14ac:dyDescent="0.7">
      <c r="A10" s="11" t="s">
        <v>3</v>
      </c>
      <c r="B10" s="2" t="s">
        <v>4</v>
      </c>
      <c r="C10" s="4">
        <v>226327</v>
      </c>
      <c r="D10" s="3">
        <v>247826</v>
      </c>
      <c r="E10" s="12">
        <v>276855</v>
      </c>
      <c r="F10" s="12">
        <v>333994</v>
      </c>
      <c r="G10" s="12">
        <v>370772</v>
      </c>
      <c r="H10" s="5">
        <v>395092</v>
      </c>
    </row>
    <row r="11" spans="1:10" x14ac:dyDescent="0.7">
      <c r="A11" s="11" t="s">
        <v>11</v>
      </c>
      <c r="B11" s="2" t="s">
        <v>4</v>
      </c>
      <c r="C11" s="4">
        <v>11653</v>
      </c>
      <c r="D11" s="3">
        <v>11794</v>
      </c>
      <c r="E11" s="3">
        <v>16383</v>
      </c>
      <c r="F11" s="12">
        <v>19567</v>
      </c>
      <c r="G11" s="12">
        <v>24702</v>
      </c>
      <c r="H11" s="5">
        <v>28756</v>
      </c>
    </row>
    <row r="12" spans="1:10" x14ac:dyDescent="0.7">
      <c r="A12" s="11" t="s">
        <v>17</v>
      </c>
      <c r="B12" s="2" t="s">
        <v>16</v>
      </c>
      <c r="C12" s="8">
        <v>335</v>
      </c>
      <c r="D12" s="6">
        <v>387</v>
      </c>
      <c r="E12" s="6">
        <v>403</v>
      </c>
      <c r="F12" s="39">
        <v>460</v>
      </c>
      <c r="G12" s="39">
        <v>523</v>
      </c>
      <c r="H12" s="7">
        <v>571</v>
      </c>
    </row>
    <row r="13" spans="1:10" x14ac:dyDescent="0.7">
      <c r="A13" s="13" t="s">
        <v>21</v>
      </c>
      <c r="B13" s="2" t="s">
        <v>22</v>
      </c>
      <c r="C13" s="41">
        <v>38.700000000000003</v>
      </c>
      <c r="D13" s="42">
        <v>37.5</v>
      </c>
      <c r="E13" s="42">
        <v>38.6</v>
      </c>
      <c r="F13" s="43">
        <v>38.799999999999997</v>
      </c>
      <c r="G13" s="43">
        <v>39</v>
      </c>
      <c r="H13" s="44">
        <v>38.6</v>
      </c>
    </row>
    <row r="14" spans="1:10" x14ac:dyDescent="0.7">
      <c r="A14" s="13" t="s">
        <v>20</v>
      </c>
      <c r="B14" s="2" t="s">
        <v>2</v>
      </c>
      <c r="C14" s="41">
        <v>7.4</v>
      </c>
      <c r="D14" s="42">
        <v>6.4</v>
      </c>
      <c r="E14" s="42">
        <v>6.6</v>
      </c>
      <c r="F14" s="43">
        <v>7.5</v>
      </c>
      <c r="G14" s="43">
        <v>7.8</v>
      </c>
      <c r="H14" s="44">
        <v>7.6</v>
      </c>
    </row>
    <row r="15" spans="1:10" ht="15.4" thickBot="1" x14ac:dyDescent="0.75">
      <c r="A15" s="45" t="s">
        <v>23</v>
      </c>
      <c r="B15" s="22" t="s">
        <v>24</v>
      </c>
      <c r="C15" s="23">
        <v>4847335</v>
      </c>
      <c r="D15" s="24">
        <v>4586051</v>
      </c>
      <c r="E15" s="24">
        <v>4743827</v>
      </c>
      <c r="F15" s="25">
        <v>4840063</v>
      </c>
      <c r="G15" s="25">
        <v>4797974</v>
      </c>
      <c r="H15" s="26">
        <v>4870460</v>
      </c>
    </row>
    <row r="16" spans="1:10" x14ac:dyDescent="0.7">
      <c r="C16" s="1" t="s">
        <v>25</v>
      </c>
    </row>
    <row r="17" spans="1:10" x14ac:dyDescent="0.7"/>
    <row r="18" spans="1:10" x14ac:dyDescent="0.7">
      <c r="A18" s="27" t="s">
        <v>33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7">
      <c r="C19" s="18"/>
      <c r="D19" s="18"/>
      <c r="E19" s="18"/>
      <c r="F19" s="18"/>
      <c r="G19" s="18"/>
      <c r="H19" s="18"/>
    </row>
    <row r="20" spans="1:10" x14ac:dyDescent="0.7">
      <c r="A20" s="18"/>
      <c r="B20" s="18"/>
      <c r="C20" s="28" t="str">
        <f t="shared" ref="C20:H20" si="0">C9</f>
        <v>FY17</v>
      </c>
      <c r="D20" s="28" t="str">
        <f t="shared" si="0"/>
        <v>FY18</v>
      </c>
      <c r="E20" s="28" t="str">
        <f t="shared" si="0"/>
        <v>FY19</v>
      </c>
      <c r="F20" s="28" t="str">
        <f t="shared" si="0"/>
        <v>FY20</v>
      </c>
      <c r="G20" s="28" t="str">
        <f t="shared" si="0"/>
        <v>FY21</v>
      </c>
      <c r="H20" s="28" t="str">
        <f t="shared" si="0"/>
        <v>FY22</v>
      </c>
    </row>
    <row r="21" spans="1:10" x14ac:dyDescent="0.7">
      <c r="A21" s="37" t="s">
        <v>3</v>
      </c>
      <c r="B21" s="29" t="s">
        <v>12</v>
      </c>
      <c r="C21" s="35">
        <f>C10/100</f>
        <v>2263.27</v>
      </c>
      <c r="D21" s="35">
        <f t="shared" ref="D21:H22" si="1">D10/100</f>
        <v>2478.2600000000002</v>
      </c>
      <c r="E21" s="35">
        <f t="shared" si="1"/>
        <v>2768.55</v>
      </c>
      <c r="F21" s="35">
        <f t="shared" si="1"/>
        <v>3339.94</v>
      </c>
      <c r="G21" s="35">
        <f t="shared" si="1"/>
        <v>3707.72</v>
      </c>
      <c r="H21" s="35">
        <f t="shared" si="1"/>
        <v>3950.92</v>
      </c>
    </row>
    <row r="22" spans="1:10" x14ac:dyDescent="0.7">
      <c r="A22" s="38" t="s">
        <v>27</v>
      </c>
      <c r="B22" s="34" t="s">
        <v>12</v>
      </c>
      <c r="C22" s="36">
        <f>C11/100</f>
        <v>116.53</v>
      </c>
      <c r="D22" s="36">
        <f t="shared" si="1"/>
        <v>117.94</v>
      </c>
      <c r="E22" s="36">
        <f t="shared" si="1"/>
        <v>163.83000000000001</v>
      </c>
      <c r="F22" s="36">
        <f t="shared" si="1"/>
        <v>195.67</v>
      </c>
      <c r="G22" s="36">
        <f t="shared" si="1"/>
        <v>247.02</v>
      </c>
      <c r="H22" s="36">
        <f t="shared" si="1"/>
        <v>287.56</v>
      </c>
    </row>
    <row r="23" spans="1:10" x14ac:dyDescent="0.7">
      <c r="A23" s="38" t="s">
        <v>18</v>
      </c>
      <c r="B23" s="34" t="s">
        <v>16</v>
      </c>
      <c r="C23" s="36">
        <f t="shared" ref="C23:H24" si="2">C12</f>
        <v>335</v>
      </c>
      <c r="D23" s="36">
        <f t="shared" si="2"/>
        <v>387</v>
      </c>
      <c r="E23" s="36">
        <f t="shared" si="2"/>
        <v>403</v>
      </c>
      <c r="F23" s="36">
        <f t="shared" si="2"/>
        <v>460</v>
      </c>
      <c r="G23" s="36">
        <f t="shared" si="2"/>
        <v>523</v>
      </c>
      <c r="H23" s="36">
        <f t="shared" si="2"/>
        <v>571</v>
      </c>
    </row>
    <row r="24" spans="1:10" x14ac:dyDescent="0.7">
      <c r="A24" s="33" t="s">
        <v>35</v>
      </c>
      <c r="B24" s="34" t="s">
        <v>2</v>
      </c>
      <c r="C24" s="10">
        <f>C14</f>
        <v>7.4</v>
      </c>
      <c r="D24" s="10">
        <f t="shared" ref="D24:H24" si="3">D14</f>
        <v>6.4</v>
      </c>
      <c r="E24" s="10">
        <f t="shared" si="3"/>
        <v>6.6</v>
      </c>
      <c r="F24" s="10">
        <f t="shared" si="3"/>
        <v>7.5</v>
      </c>
      <c r="G24" s="10">
        <f t="shared" si="3"/>
        <v>7.8</v>
      </c>
      <c r="H24" s="10">
        <f t="shared" si="3"/>
        <v>7.6</v>
      </c>
    </row>
    <row r="25" spans="1:10" x14ac:dyDescent="0.7">
      <c r="A25" s="38" t="s">
        <v>30</v>
      </c>
      <c r="B25" s="34" t="s">
        <v>31</v>
      </c>
      <c r="C25" s="10">
        <f>C15/10000</f>
        <v>484.73349999999999</v>
      </c>
      <c r="D25" s="10">
        <f t="shared" ref="D25:H25" si="4">D15/10000</f>
        <v>458.60509999999999</v>
      </c>
      <c r="E25" s="10">
        <f t="shared" si="4"/>
        <v>474.3827</v>
      </c>
      <c r="F25" s="10">
        <f t="shared" si="4"/>
        <v>484.00630000000001</v>
      </c>
      <c r="G25" s="10">
        <f t="shared" si="4"/>
        <v>479.79739999999998</v>
      </c>
      <c r="H25" s="10">
        <f t="shared" si="4"/>
        <v>487.04599999999999</v>
      </c>
    </row>
    <row r="26" spans="1:10" ht="30" x14ac:dyDescent="0.7">
      <c r="A26" s="38" t="s">
        <v>28</v>
      </c>
      <c r="B26" s="34" t="s">
        <v>19</v>
      </c>
      <c r="C26" s="36">
        <f>(C21/C23)*10000</f>
        <v>67560.298507462692</v>
      </c>
      <c r="D26" s="36">
        <f t="shared" ref="C26:H26" si="5">(D21/D23)*10000</f>
        <v>64037.726098191226</v>
      </c>
      <c r="E26" s="36">
        <f t="shared" si="5"/>
        <v>68698.511166253113</v>
      </c>
      <c r="F26" s="36">
        <f t="shared" si="5"/>
        <v>72607.391304347824</v>
      </c>
      <c r="G26" s="36">
        <f t="shared" si="5"/>
        <v>70893.307839388144</v>
      </c>
      <c r="H26" s="36">
        <f t="shared" si="5"/>
        <v>69192.994746059543</v>
      </c>
    </row>
    <row r="27" spans="1:10" ht="30" x14ac:dyDescent="0.7">
      <c r="A27" s="38" t="s">
        <v>29</v>
      </c>
      <c r="B27" s="34" t="s">
        <v>19</v>
      </c>
      <c r="C27" s="36">
        <f>(C22/C23)*10000</f>
        <v>3478.5074626865671</v>
      </c>
      <c r="D27" s="36">
        <f t="shared" ref="D27:H27" si="6">(D22/D23)*10000</f>
        <v>3047.545219638243</v>
      </c>
      <c r="E27" s="36">
        <f t="shared" si="6"/>
        <v>4065.2605459057072</v>
      </c>
      <c r="F27" s="36">
        <f t="shared" si="6"/>
        <v>4253.695652173913</v>
      </c>
      <c r="G27" s="36">
        <f t="shared" si="6"/>
        <v>4723.1357552581267</v>
      </c>
      <c r="H27" s="36">
        <f t="shared" si="6"/>
        <v>5036.0770577933454</v>
      </c>
    </row>
    <row r="28" spans="1:10" x14ac:dyDescent="0.7">
      <c r="A28" s="33" t="s">
        <v>37</v>
      </c>
      <c r="B28" s="34" t="s">
        <v>36</v>
      </c>
      <c r="C28" s="36">
        <f>C26/C24</f>
        <v>9129.7700685760392</v>
      </c>
      <c r="D28" s="36">
        <f>D26/D24</f>
        <v>10005.894702842379</v>
      </c>
      <c r="E28" s="36">
        <f>E26/E24</f>
        <v>10408.865328220169</v>
      </c>
      <c r="F28" s="36">
        <f>F26/F24</f>
        <v>9680.9855072463761</v>
      </c>
      <c r="G28" s="36">
        <f>G26/G24</f>
        <v>9088.8856204343774</v>
      </c>
      <c r="H28" s="36">
        <f>H26/H24</f>
        <v>9104.3414139552042</v>
      </c>
    </row>
    <row r="29" spans="1:10" ht="24" x14ac:dyDescent="0.7">
      <c r="A29" s="33" t="s">
        <v>38</v>
      </c>
      <c r="B29" s="34" t="s">
        <v>36</v>
      </c>
      <c r="C29" s="36">
        <f>C27/C24</f>
        <v>470.06857603872527</v>
      </c>
      <c r="D29" s="36">
        <f>D27/D24</f>
        <v>476.17894056847547</v>
      </c>
      <c r="E29" s="36">
        <f>E27/E24</f>
        <v>615.94856756147078</v>
      </c>
      <c r="F29" s="36">
        <f>F27/F24</f>
        <v>567.15942028985512</v>
      </c>
      <c r="G29" s="36">
        <f>G27/G24</f>
        <v>605.53022503309319</v>
      </c>
      <c r="H29" s="36">
        <f>H27/H24</f>
        <v>662.64171813070334</v>
      </c>
    </row>
    <row r="30" spans="1:10" x14ac:dyDescent="0.7">
      <c r="A30" s="46" t="s">
        <v>39</v>
      </c>
      <c r="B30" s="30" t="s">
        <v>36</v>
      </c>
      <c r="C30" s="47">
        <f>C25/C24</f>
        <v>65.504527027027024</v>
      </c>
      <c r="D30" s="47">
        <f t="shared" ref="D30:H30" si="7">D25/D24</f>
        <v>71.657046874999992</v>
      </c>
      <c r="E30" s="47">
        <f t="shared" si="7"/>
        <v>71.876166666666677</v>
      </c>
      <c r="F30" s="47">
        <f t="shared" si="7"/>
        <v>64.534173333333328</v>
      </c>
      <c r="G30" s="47">
        <f t="shared" si="7"/>
        <v>61.512487179487181</v>
      </c>
      <c r="H30" s="47">
        <f t="shared" si="7"/>
        <v>64.085000000000008</v>
      </c>
    </row>
    <row r="31" spans="1:10" x14ac:dyDescent="0.7">
      <c r="A31" s="31"/>
      <c r="B31" s="32"/>
      <c r="C31" s="32"/>
      <c r="D31" s="32"/>
      <c r="E31" s="32"/>
      <c r="F31" s="32"/>
      <c r="G31" s="32"/>
      <c r="H31" s="32"/>
    </row>
    <row r="32" spans="1:10" x14ac:dyDescent="0.7">
      <c r="A32" s="27" t="s">
        <v>34</v>
      </c>
      <c r="B32" s="15"/>
      <c r="C32" s="15"/>
      <c r="D32" s="15"/>
      <c r="E32" s="15"/>
      <c r="F32" s="15"/>
      <c r="G32" s="15"/>
      <c r="H32" s="15"/>
      <c r="I32" s="15"/>
      <c r="J32" s="15"/>
    </row>
    <row r="33" s="16" customFormat="1" x14ac:dyDescent="0.7"/>
    <row r="34" s="16" customFormat="1" x14ac:dyDescent="0.7"/>
    <row r="35" s="16" customFormat="1" x14ac:dyDescent="0.7"/>
    <row r="36" s="16" customFormat="1" x14ac:dyDescent="0.7"/>
    <row r="37" s="16" customFormat="1" x14ac:dyDescent="0.7"/>
    <row r="38" s="16" customFormat="1" x14ac:dyDescent="0.7"/>
    <row r="39" s="16" customFormat="1" x14ac:dyDescent="0.7"/>
    <row r="40" s="16" customFormat="1" x14ac:dyDescent="0.7"/>
    <row r="41" s="16" customFormat="1" x14ac:dyDescent="0.7"/>
    <row r="42" s="16" customFormat="1" x14ac:dyDescent="0.7"/>
    <row r="43" s="16" customFormat="1" x14ac:dyDescent="0.7"/>
    <row r="44" s="16" customFormat="1" x14ac:dyDescent="0.7"/>
    <row r="45" s="16" customFormat="1" x14ac:dyDescent="0.7"/>
    <row r="46" s="16" customFormat="1" x14ac:dyDescent="0.7"/>
    <row r="47" s="16" customFormat="1" x14ac:dyDescent="0.7"/>
    <row r="48" s="16" customFormat="1" x14ac:dyDescent="0.7"/>
    <row r="49" s="16" customFormat="1" x14ac:dyDescent="0.7"/>
    <row r="50" s="16" customFormat="1" x14ac:dyDescent="0.7"/>
    <row r="51" s="16" customFormat="1" x14ac:dyDescent="0.7"/>
    <row r="52" s="16" customFormat="1" x14ac:dyDescent="0.7"/>
    <row r="53" s="16" customFormat="1" ht="15" customHeight="1" x14ac:dyDescent="0.7"/>
    <row r="54" s="16" customFormat="1" ht="15" customHeight="1" x14ac:dyDescent="0.7"/>
    <row r="55" s="16" customFormat="1" ht="15" customHeight="1" x14ac:dyDescent="0.7"/>
    <row r="56" s="16" customFormat="1" ht="15" customHeight="1" x14ac:dyDescent="0.7"/>
    <row r="57" s="16" customFormat="1" ht="15" customHeight="1" x14ac:dyDescent="0.7"/>
    <row r="58" s="16" customFormat="1" ht="15" customHeight="1" x14ac:dyDescent="0.7"/>
    <row r="59" s="16" customFormat="1" ht="15" customHeight="1" x14ac:dyDescent="0.7"/>
    <row r="60" s="16" customFormat="1" ht="15" customHeight="1" x14ac:dyDescent="0.7"/>
    <row r="61" s="16" customFormat="1" ht="15" customHeight="1" x14ac:dyDescent="0.7"/>
    <row r="62" s="16" customFormat="1" ht="15" customHeight="1" x14ac:dyDescent="0.7"/>
    <row r="63" s="16" customFormat="1" ht="15" customHeight="1" x14ac:dyDescent="0.7"/>
    <row r="64" ht="15" customHeight="1" x14ac:dyDescent="0.7"/>
    <row r="65" ht="15" customHeight="1" x14ac:dyDescent="0.7"/>
    <row r="66" ht="15" customHeight="1" x14ac:dyDescent="0.7"/>
    <row r="67" ht="15" customHeight="1" x14ac:dyDescent="0.7"/>
    <row r="68" ht="15" customHeight="1" x14ac:dyDescent="0.7"/>
    <row r="69" ht="15" customHeight="1" x14ac:dyDescent="0.7"/>
    <row r="70" ht="15" customHeight="1" x14ac:dyDescent="0.7"/>
    <row r="71" ht="15" customHeight="1" x14ac:dyDescent="0.7"/>
    <row r="72" ht="15" customHeight="1" x14ac:dyDescent="0.7"/>
    <row r="73" ht="15" customHeight="1" x14ac:dyDescent="0.7"/>
    <row r="74" ht="15" customHeight="1" x14ac:dyDescent="0.7"/>
    <row r="75" ht="15" customHeight="1" x14ac:dyDescent="0.7"/>
    <row r="76" ht="15" customHeight="1" x14ac:dyDescent="0.7"/>
    <row r="77" ht="15" customHeight="1" x14ac:dyDescent="0.7"/>
    <row r="78" ht="15" customHeight="1" x14ac:dyDescent="0.7"/>
    <row r="79" ht="15" customHeight="1" x14ac:dyDescent="0.7"/>
    <row r="80" ht="15" customHeight="1" x14ac:dyDescent="0.7"/>
    <row r="81" ht="15" customHeight="1" x14ac:dyDescent="0.7"/>
    <row r="82" ht="15" customHeight="1" x14ac:dyDescent="0.7"/>
    <row r="83" ht="15" customHeight="1" x14ac:dyDescent="0.7"/>
    <row r="84" ht="15" customHeight="1" x14ac:dyDescent="0.7"/>
    <row r="85" ht="15" customHeight="1" x14ac:dyDescent="0.7"/>
    <row r="86" ht="15" customHeight="1" x14ac:dyDescent="0.7"/>
    <row r="87" ht="15" customHeight="1" x14ac:dyDescent="0.7"/>
    <row r="88" ht="15" customHeight="1" x14ac:dyDescent="0.7"/>
    <row r="89" ht="15" customHeight="1" x14ac:dyDescent="0.7"/>
    <row r="90" ht="15" customHeight="1" x14ac:dyDescent="0.7"/>
    <row r="91" ht="15" customHeight="1" x14ac:dyDescent="0.7"/>
    <row r="92" ht="15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EDCA9C7-FF50-4869-ACDF-F8A4999DE7A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従業員平均勤続年数!C14:H14</xm:f>
              <xm:sqref>I14</xm:sqref>
            </x14:sparkline>
          </x14:sparklines>
        </x14:sparklineGroup>
        <x14:sparklineGroup displayEmptyCellsAs="gap" high="1" low="1" xr2:uid="{760F88BB-3D04-4509-B4AA-3E0D8DECE4F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従業員平均勤続年数!C15:H15</xm:f>
              <xm:sqref>I15</xm:sqref>
            </x14:sparkline>
          </x14:sparklines>
        </x14:sparklineGroup>
        <x14:sparklineGroup displayEmptyCellsAs="gap" high="1" low="1" xr2:uid="{71C6A342-6A4F-4DD1-AA64-C15BC539663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従業員平均勤続年数!C13:H13</xm:f>
              <xm:sqref>I13</xm:sqref>
            </x14:sparkline>
          </x14:sparklines>
        </x14:sparklineGroup>
        <x14:sparklineGroup displayEmptyCellsAs="gap" high="1" low="1" xr2:uid="{52128314-115E-4FA1-8D73-3F212F3443D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従業員平均勤続年数!C10:H10</xm:f>
              <xm:sqref>I10</xm:sqref>
            </x14:sparkline>
          </x14:sparklines>
        </x14:sparklineGroup>
        <x14:sparklineGroup displayEmptyCellsAs="gap" high="1" low="1" xr2:uid="{D7510A13-FF36-4FFC-9550-474F1D8C8A2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従業員平均勤続年数!C12:H12</xm:f>
              <xm:sqref>I12</xm:sqref>
            </x14:sparkline>
          </x14:sparklines>
        </x14:sparklineGroup>
        <x14:sparklineGroup displayEmptyCellsAs="gap" high="1" low="1" xr2:uid="{899338EB-1620-4AB8-B180-CC2A6AA6631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従業員平均勤続年数!C11:H11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従業員平均勤続年数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2023-10-08T23:16:41Z</dcterms:modified>
</cp:coreProperties>
</file>