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filterPrivacy="1" defaultThemeVersion="166925"/>
  <xr:revisionPtr revIDLastSave="3" documentId="8_{AD97703C-1CBD-4BBD-ADF4-5332BD95A24E}" xr6:coauthVersionLast="47" xr6:coauthVersionMax="47" xr10:uidLastSave="{8460D578-D7EC-413F-8758-B6612F070A5A}"/>
  <bookViews>
    <workbookView xWindow="-98" yWindow="-98" windowWidth="20715" windowHeight="13155" xr2:uid="{68E2C076-72C9-4123-A12C-10F250F0AE54}"/>
  </bookViews>
  <sheets>
    <sheet name="従業員平均年齢" sheetId="3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4" l="1"/>
  <c r="C29" i="34"/>
  <c r="C28" i="34"/>
  <c r="C26" i="34"/>
  <c r="D30" i="34"/>
  <c r="E30" i="34"/>
  <c r="F30" i="34"/>
  <c r="G30" i="34"/>
  <c r="H30" i="34"/>
  <c r="D28" i="34"/>
  <c r="E28" i="34"/>
  <c r="F28" i="34"/>
  <c r="G28" i="34"/>
  <c r="H28" i="34"/>
  <c r="D29" i="34"/>
  <c r="E29" i="34"/>
  <c r="F29" i="34"/>
  <c r="G29" i="34"/>
  <c r="H29" i="34"/>
  <c r="D25" i="34"/>
  <c r="E25" i="34"/>
  <c r="F25" i="34"/>
  <c r="G25" i="34"/>
  <c r="H25" i="34"/>
  <c r="C25" i="34"/>
  <c r="D24" i="34"/>
  <c r="E24" i="34"/>
  <c r="F24" i="34"/>
  <c r="G24" i="34"/>
  <c r="H24" i="34"/>
  <c r="C24" i="34"/>
  <c r="D23" i="34"/>
  <c r="E23" i="34"/>
  <c r="F23" i="34"/>
  <c r="G23" i="34"/>
  <c r="H23" i="34"/>
  <c r="C23" i="34"/>
  <c r="D21" i="34"/>
  <c r="E21" i="34"/>
  <c r="F21" i="34"/>
  <c r="G21" i="34"/>
  <c r="H21" i="34"/>
  <c r="D22" i="34"/>
  <c r="D27" i="34" s="1"/>
  <c r="E22" i="34"/>
  <c r="E27" i="34" s="1"/>
  <c r="F22" i="34"/>
  <c r="F27" i="34" s="1"/>
  <c r="G22" i="34"/>
  <c r="G27" i="34" s="1"/>
  <c r="H22" i="34"/>
  <c r="H27" i="34" s="1"/>
  <c r="C22" i="34"/>
  <c r="C27" i="34" s="1"/>
  <c r="C21" i="34"/>
  <c r="H20" i="34"/>
  <c r="G20" i="34"/>
  <c r="F20" i="34"/>
  <c r="E20" i="34"/>
  <c r="D20" i="34"/>
  <c r="C20" i="34"/>
  <c r="G26" i="34" l="1"/>
  <c r="H26" i="34"/>
  <c r="E26" i="34"/>
  <c r="D26" i="34"/>
  <c r="F26" i="34"/>
</calcChain>
</file>

<file path=xl/sharedStrings.xml><?xml version="1.0" encoding="utf-8"?>
<sst xmlns="http://schemas.openxmlformats.org/spreadsheetml/2006/main" count="49" uniqueCount="40">
  <si>
    <t>経営分析</t>
    <rPh sb="0" eb="4">
      <t>ケイエイブンセキ</t>
    </rPh>
    <phoneticPr fontId="7"/>
  </si>
  <si>
    <t>従業員平均年齢</t>
    <rPh sb="0" eb="7">
      <t>ジュウギョウインヘイキンネンレイ</t>
    </rPh>
    <phoneticPr fontId="6"/>
  </si>
  <si>
    <t>サンプル_神戸物産（単体）</t>
    <rPh sb="5" eb="9">
      <t>コウベブッサン</t>
    </rPh>
    <rPh sb="10" eb="12">
      <t>タンタイ</t>
    </rPh>
    <phoneticPr fontId="7"/>
  </si>
  <si>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</si>
  <si>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</si>
  <si>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●財務データ</t>
    <rPh sb="1" eb="3">
      <t>ザイム</t>
    </rPh>
    <phoneticPr fontId="6"/>
  </si>
  <si>
    <t>期間</t>
    <rPh sb="0" eb="2">
      <t>キカン</t>
    </rPh>
    <phoneticPr fontId="6"/>
  </si>
  <si>
    <t>年</t>
    <rPh sb="0" eb="1">
      <t>ネン</t>
    </rPh>
    <phoneticPr fontId="6"/>
  </si>
  <si>
    <t>FY17</t>
    <phoneticPr fontId="6"/>
  </si>
  <si>
    <t>FY18</t>
    <phoneticPr fontId="6"/>
  </si>
  <si>
    <t>FY19</t>
    <phoneticPr fontId="6"/>
  </si>
  <si>
    <t>FY20</t>
  </si>
  <si>
    <t>FY21</t>
  </si>
  <si>
    <t>FY22</t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</si>
  <si>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</si>
  <si>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</si>
  <si>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経常利益</t>
    <rPh sb="0" eb="4">
      <t>ケイジョウリエキ</t>
    </rPh>
    <phoneticPr fontId="6"/>
  </si>
  <si>
    <t>従業員数</t>
    <rPh sb="0" eb="4">
      <t>ジュウギョウインスウ</t>
    </rPh>
    <phoneticPr fontId="6"/>
  </si>
  <si>
    <t>人</t>
    <rPh sb="0" eb="1">
      <t>ニン</t>
    </rPh>
    <phoneticPr fontId="6"/>
  </si>
  <si>
    <t>平均年齢</t>
    <phoneticPr fontId="6"/>
  </si>
  <si>
    <t>歳</t>
    <rPh sb="0" eb="1">
      <t>サイ</t>
    </rPh>
    <phoneticPr fontId="6"/>
  </si>
  <si>
    <t>平均勤続年数</t>
    <phoneticPr fontId="6"/>
  </si>
  <si>
    <t>平均年間給与</t>
    <rPh sb="0" eb="2">
      <t>ヘイキン</t>
    </rPh>
    <rPh sb="2" eb="4">
      <t>ネンカン</t>
    </rPh>
    <rPh sb="4" eb="6">
      <t>キュウヨ</t>
    </rPh>
    <phoneticPr fontId="12"/>
  </si>
  <si>
    <t>円</t>
    <rPh sb="0" eb="1">
      <t>エン</t>
    </rPh>
    <phoneticPr fontId="6"/>
  </si>
  <si>
    <t>※FY17=2017年度＝2017年10月期</t>
    <rPh sb="17" eb="18">
      <t>ネン</t>
    </rPh>
    <rPh sb="20" eb="22">
      <t>ガツキ</t>
    </rPh>
    <phoneticPr fontId="6"/>
  </si>
  <si>
    <t>従業員平均年齢の計算</t>
    <rPh sb="8" eb="10">
      <t>ケイサン</t>
    </rPh>
    <phoneticPr fontId="6"/>
  </si>
  <si>
    <t>億円</t>
    <rPh sb="0" eb="2">
      <t>オクエン</t>
    </rPh>
    <phoneticPr fontId="6"/>
  </si>
  <si>
    <t>経常利益</t>
    <rPh sb="0" eb="4">
      <t>ケイジョウリエキ</t>
    </rPh>
    <phoneticPr fontId="12"/>
  </si>
  <si>
    <t>従業員数</t>
    <rPh sb="0" eb="4">
      <t>ジュウギョウインスウ</t>
    </rPh>
    <phoneticPr fontId="12"/>
  </si>
  <si>
    <t>平均年齢</t>
  </si>
  <si>
    <t>平均給与</t>
    <rPh sb="0" eb="4">
      <t>ヘイキンキュウヨ</t>
    </rPh>
    <phoneticPr fontId="6"/>
  </si>
  <si>
    <t>万円/人</t>
    <rPh sb="0" eb="2">
      <t>マンエン</t>
    </rPh>
    <rPh sb="3" eb="4">
      <t>ニン</t>
    </rPh>
    <phoneticPr fontId="6"/>
  </si>
  <si>
    <t>1人当たり売上高</t>
    <rPh sb="1" eb="2">
      <t>ニン</t>
    </rPh>
    <rPh sb="2" eb="3">
      <t>ア</t>
    </rPh>
    <rPh sb="5" eb="8">
      <t>ウリアゲダカ</t>
    </rPh>
    <phoneticPr fontId="12"/>
  </si>
  <si>
    <t>万円/人</t>
    <rPh sb="0" eb="1">
      <t>マン</t>
    </rPh>
    <rPh sb="1" eb="2">
      <t>エン</t>
    </rPh>
    <rPh sb="3" eb="4">
      <t>ニン</t>
    </rPh>
    <phoneticPr fontId="6"/>
  </si>
  <si>
    <t>1人当たり経常利益</t>
    <rPh sb="1" eb="3">
      <t>ニンア</t>
    </rPh>
    <rPh sb="5" eb="9">
      <t>ケイジョウリエキ</t>
    </rPh>
    <phoneticPr fontId="12"/>
  </si>
  <si>
    <t>歳当たり売上高</t>
    <rPh sb="0" eb="1">
      <t>トシ</t>
    </rPh>
    <rPh sb="1" eb="2">
      <t>ア</t>
    </rPh>
    <rPh sb="4" eb="7">
      <t>ウリアゲダカ</t>
    </rPh>
    <phoneticPr fontId="6"/>
  </si>
  <si>
    <t>万円/歳</t>
    <rPh sb="0" eb="2">
      <t>マンエン</t>
    </rPh>
    <rPh sb="3" eb="4">
      <t>トシ</t>
    </rPh>
    <phoneticPr fontId="6"/>
  </si>
  <si>
    <t>歳当たり経常利益</t>
    <rPh sb="0" eb="2">
      <t>トシア</t>
    </rPh>
    <rPh sb="4" eb="8">
      <t>ケイジョウリエキ</t>
    </rPh>
    <phoneticPr fontId="6"/>
  </si>
  <si>
    <t>歳当たり給与</t>
    <rPh sb="0" eb="2">
      <t>トシア</t>
    </rPh>
    <rPh sb="4" eb="6">
      <t>キュウヨ</t>
    </rPh>
    <phoneticPr fontId="6"/>
  </si>
  <si>
    <t>従業員平均年齢の推移</t>
    <rPh sb="8" eb="10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</si>
</sst>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5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38" fontId="14" fillId="3" borderId="9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5" xfId="1" applyFont="1" applyFill="1" applyBorder="1">
      <alignment vertical="center"/>
    </xf>
    <xf numFmtId="0" fontId="8" fillId="2" borderId="0" xfId="6" applyFont="1" applyFill="1" applyAlignment="1"/>
    <xf numFmtId="176" fontId="13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38" fontId="10" fillId="3" borderId="9" xfId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6" xfId="11" applyFont="1" applyFill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8" fillId="0" borderId="4" xfId="11" applyFont="1" applyBorder="1">
      <alignment vertical="center"/>
    </xf>
    <xf numFmtId="38" fontId="14" fillId="3" borderId="10" xfId="12" applyFont="1" applyFill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1" xfId="12" applyFont="1" applyFill="1" applyBorder="1" applyAlignment="1">
      <alignment vertical="center" wrapText="1"/>
    </xf>
    <xf numFmtId="38" fontId="14" fillId="3" borderId="12" xfId="12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3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0" fontId="15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3" xfId="1" applyFont="1" applyBorder="1">
      <alignment vertical="center"/>
    </xf>
    <xf numFmtId="38" fontId="13" fillId="0" borderId="1" xfId="1" applyFont="1" applyBorder="1">
      <alignment vertical="center"/>
    </xf>
    <xf numFmtId="0" fontId="8" fillId="5" borderId="13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4" fillId="3" borderId="9" xfId="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176" fontId="14" fillId="3" borderId="5" xfId="1" applyNumberFormat="1" applyFont="1" applyFill="1" applyBorder="1">
      <alignment vertical="center"/>
    </xf>
    <xf numFmtId="176" fontId="14" fillId="3" borderId="9" xfId="1" applyNumberFormat="1" applyFont="1" applyFill="1" applyBorder="1">
      <alignment vertical="center"/>
    </xf>
    <xf numFmtId="176" fontId="14" fillId="3" borderId="9" xfId="1" applyNumberFormat="1" applyFont="1" applyFill="1" applyBorder="1" applyAlignment="1">
      <alignment vertical="center" wrapText="1"/>
    </xf>
    <xf numFmtId="176" fontId="14" fillId="3" borderId="2" xfId="1" applyNumberFormat="1" applyFont="1" applyFill="1" applyBorder="1">
      <alignment vertical="center"/>
    </xf>
    <xf numFmtId="0" fontId="15" fillId="0" borderId="3" xfId="0" applyFont="1" applyBorder="1" applyAlignment="1">
      <alignment vertical="center" wrapText="1"/>
    </xf>
    <xf numFmtId="0" fontId="15" fillId="5" borderId="3" xfId="11" applyFont="1" applyFill="1" applyBorder="1" applyAlignment="1">
      <alignment vertical="center" wrapText="1"/>
    </xf>
    <xf numFmtId="0" fontId="8" fillId="5" borderId="3" xfId="11" applyFont="1" applyFill="1" applyBorder="1">
      <alignment vertical="center"/>
    </xf>
    <xf numFmtId="176" fontId="13" fillId="0" borderId="3" xfId="1" applyNumberFormat="1" applyFont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従業員平均年齢</a:t>
            </a:r>
            <a:r>
              <a:rPr lang="ja-JP" b="1"/>
              <a:t>の推移</a:t>
            </a:r>
            <a:r>
              <a:rPr lang="ja-JP" altLang="en-US" b="1"/>
              <a:t>（年齢当たり売上高）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3"/>
          <c:order val="0"/>
          <c:tx>
            <c:strRef>
              <c:f>従業員平均年齢!$A$24:$B$24</c:f>
              <c:strCache>
                <c:ptCount val="2"/>
                <c:pt idx="0">
                  <c:v>平均年齢</c:v>
                </c:pt>
                <c:pt idx="1">
                  <c:v>歳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従業員平均年齢!$C$20:$H$20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従業員平均年齢!$C$24:$H$24</c:f>
              <c:numCache>
                <c:formatCode>#,##0.0;[Red]\-#,##0.0</c:formatCode>
                <c:ptCount val="6"/>
                <c:pt idx="0">
                  <c:v>38.700000000000003</c:v>
                </c:pt>
                <c:pt idx="1">
                  <c:v>37.5</c:v>
                </c:pt>
                <c:pt idx="2">
                  <c:v>38.6</c:v>
                </c:pt>
                <c:pt idx="3">
                  <c:v>38.799999999999997</c:v>
                </c:pt>
                <c:pt idx="4">
                  <c:v>39</c:v>
                </c:pt>
                <c:pt idx="5">
                  <c:v>38.6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DFD8-4EF5-809A-506ECD74D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</c:lineChart>
      <c:lineChart>
        <c:grouping val="standard"/>
        <c:varyColors val="0"/>
        <c:ser>
          <c:idx val="7"/>
          <c:order val="1"/>
          <c:tx>
            <c:strRef>
              <c:f>従業員平均年齢!$A$28:$B$28</c:f>
              <c:strCache>
                <c:ptCount val="2"/>
                <c:pt idx="0">
                  <c:v>歳当たり売上高</c:v>
                </c:pt>
                <c:pt idx="1">
                  <c:v>万円/歳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従業員平均年齢!$C$20:$H$20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従業員平均年齢!$C$28:$H$28</c:f>
              <c:numCache>
                <c:formatCode>#,##0_);[Red]\(#,##0\)</c:formatCode>
                <c:ptCount val="6"/>
                <c:pt idx="0">
                  <c:v>1745.744147479656</c:v>
                </c:pt>
                <c:pt idx="1">
                  <c:v>1707.6726959517659</c:v>
                </c:pt>
                <c:pt idx="2">
                  <c:v>1779.7541752915313</c:v>
                </c:pt>
                <c:pt idx="3">
                  <c:v>1871.3245181532945</c:v>
                </c:pt>
                <c:pt idx="4">
                  <c:v>1817.7771240868756</c:v>
                </c:pt>
                <c:pt idx="5">
                  <c:v>1792.564630726931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D8-4EF5-809A-506ECD74D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25599"/>
        <c:axId val="638829775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（歳）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2067624575"/>
        <c:crosses val="autoZero"/>
        <c:crossBetween val="between"/>
      </c:valAx>
      <c:valAx>
        <c:axId val="63882977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（万円</a:t>
                </a:r>
                <a:r>
                  <a:rPr lang="en-US" altLang="ja-JP"/>
                  <a:t>/</a:t>
                </a:r>
                <a:r>
                  <a:rPr lang="ja-JP" altLang="en-US"/>
                  <a:t>歳）</a:t>
                </a:r>
              </a:p>
            </c:rich>
          </c:tx>
          <c:layout>
            <c:manualLayout>
              <c:xMode val="edge"/>
              <c:yMode val="edge"/>
              <c:x val="0.91735716374269005"/>
              <c:y val="4.38147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681025599"/>
        <c:crosses val="max"/>
        <c:crossBetween val="between"/>
      </c:valAx>
      <c:catAx>
        <c:axId val="681025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829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従業員平均年齢</a:t>
            </a:r>
            <a:r>
              <a:rPr lang="ja-JP" b="1"/>
              <a:t>の推移</a:t>
            </a:r>
            <a:r>
              <a:rPr lang="ja-JP" altLang="en-US" b="1"/>
              <a:t>（年齢当たり経常利益）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3"/>
          <c:order val="0"/>
          <c:tx>
            <c:strRef>
              <c:f>従業員平均年齢!$A$24:$B$24</c:f>
              <c:strCache>
                <c:ptCount val="2"/>
                <c:pt idx="0">
                  <c:v>平均年齢</c:v>
                </c:pt>
                <c:pt idx="1">
                  <c:v>歳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従業員平均年齢!$C$20:$H$20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従業員平均年齢!$C$24:$H$24</c:f>
              <c:numCache>
                <c:formatCode>#,##0.0;[Red]\-#,##0.0</c:formatCode>
                <c:ptCount val="6"/>
                <c:pt idx="0">
                  <c:v>38.700000000000003</c:v>
                </c:pt>
                <c:pt idx="1">
                  <c:v>37.5</c:v>
                </c:pt>
                <c:pt idx="2">
                  <c:v>38.6</c:v>
                </c:pt>
                <c:pt idx="3">
                  <c:v>38.799999999999997</c:v>
                </c:pt>
                <c:pt idx="4">
                  <c:v>39</c:v>
                </c:pt>
                <c:pt idx="5">
                  <c:v>38.6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DFD8-4EF5-809A-506ECD74D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</c:lineChart>
      <c:lineChart>
        <c:grouping val="standard"/>
        <c:varyColors val="0"/>
        <c:ser>
          <c:idx val="8"/>
          <c:order val="1"/>
          <c:tx>
            <c:strRef>
              <c:f>従業員平均年齢!$A$29:$B$29</c:f>
              <c:strCache>
                <c:ptCount val="2"/>
                <c:pt idx="0">
                  <c:v>歳当たり経常利益</c:v>
                </c:pt>
                <c:pt idx="1">
                  <c:v>万円/歳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従業員平均年齢!$C$20:$H$20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従業員平均年齢!$C$29:$H$29</c:f>
              <c:numCache>
                <c:formatCode>#,##0_);[Red]\(#,##0\)</c:formatCode>
                <c:ptCount val="6"/>
                <c:pt idx="0">
                  <c:v>89.883913764510766</c:v>
                </c:pt>
                <c:pt idx="1">
                  <c:v>81.267872523686478</c:v>
                </c:pt>
                <c:pt idx="2">
                  <c:v>105.31763072294578</c:v>
                </c:pt>
                <c:pt idx="3">
                  <c:v>109.6313312415957</c:v>
                </c:pt>
                <c:pt idx="4">
                  <c:v>121.10604500661863</c:v>
                </c:pt>
                <c:pt idx="5">
                  <c:v>130.46831755941309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8DD-4303-A81B-4AC8B12A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25599"/>
        <c:axId val="638829775"/>
        <c:extLst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（歳）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2067624575"/>
        <c:crosses val="autoZero"/>
        <c:crossBetween val="between"/>
      </c:valAx>
      <c:valAx>
        <c:axId val="63882977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（万円</a:t>
                </a:r>
                <a:r>
                  <a:rPr lang="en-US" altLang="ja-JP"/>
                  <a:t>/</a:t>
                </a:r>
                <a:r>
                  <a:rPr lang="ja-JP" altLang="en-US"/>
                  <a:t>歳）</a:t>
                </a:r>
              </a:p>
            </c:rich>
          </c:tx>
          <c:layout>
            <c:manualLayout>
              <c:xMode val="edge"/>
              <c:yMode val="edge"/>
              <c:x val="0.91735716374269005"/>
              <c:y val="4.38147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681025599"/>
        <c:crosses val="max"/>
        <c:crossBetween val="between"/>
      </c:valAx>
      <c:catAx>
        <c:axId val="681025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829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従業員平均年齢</a:t>
            </a:r>
            <a:r>
              <a:rPr lang="ja-JP" b="1"/>
              <a:t>の推移</a:t>
            </a:r>
            <a:r>
              <a:rPr lang="ja-JP" altLang="en-US" b="1"/>
              <a:t>（年齢当たり給与）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3"/>
          <c:order val="0"/>
          <c:tx>
            <c:strRef>
              <c:f>従業員平均年齢!$A$24:$B$24</c:f>
              <c:strCache>
                <c:ptCount val="2"/>
                <c:pt idx="0">
                  <c:v>平均年齢</c:v>
                </c:pt>
                <c:pt idx="1">
                  <c:v>歳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従業員平均年齢!$C$20:$H$20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従業員平均年齢!$C$24:$H$24</c:f>
              <c:numCache>
                <c:formatCode>#,##0.0;[Red]\-#,##0.0</c:formatCode>
                <c:ptCount val="6"/>
                <c:pt idx="0">
                  <c:v>38.700000000000003</c:v>
                </c:pt>
                <c:pt idx="1">
                  <c:v>37.5</c:v>
                </c:pt>
                <c:pt idx="2">
                  <c:v>38.6</c:v>
                </c:pt>
                <c:pt idx="3">
                  <c:v>38.799999999999997</c:v>
                </c:pt>
                <c:pt idx="4">
                  <c:v>39</c:v>
                </c:pt>
                <c:pt idx="5">
                  <c:v>38.6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DFD8-4EF5-809A-506ECD74D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  <c:extLst/>
      </c:lineChart>
      <c:lineChart>
        <c:grouping val="standard"/>
        <c:varyColors val="0"/>
        <c:ser>
          <c:idx val="9"/>
          <c:order val="1"/>
          <c:tx>
            <c:strRef>
              <c:f>従業員平均年齢!$A$30:$B$30</c:f>
              <c:strCache>
                <c:ptCount val="2"/>
                <c:pt idx="0">
                  <c:v>歳当たり給与</c:v>
                </c:pt>
                <c:pt idx="1">
                  <c:v>万円/歳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従業員平均年齢!$C$20:$H$20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従業員平均年齢!$C$30:$H$30</c:f>
              <c:numCache>
                <c:formatCode>#,##0.0;[Red]\-#,##0.0</c:formatCode>
                <c:ptCount val="6"/>
                <c:pt idx="0">
                  <c:v>12.525413436692505</c:v>
                </c:pt>
                <c:pt idx="1">
                  <c:v>12.229469333333332</c:v>
                </c:pt>
                <c:pt idx="2">
                  <c:v>12.289707253886009</c:v>
                </c:pt>
                <c:pt idx="3">
                  <c:v>12.474389175257732</c:v>
                </c:pt>
                <c:pt idx="4">
                  <c:v>12.302497435897436</c:v>
                </c:pt>
                <c:pt idx="5">
                  <c:v>12.617772020725388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8DD-4303-A81B-4AC8B12A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25599"/>
        <c:axId val="638829775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（歳）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2067624575"/>
        <c:crosses val="autoZero"/>
        <c:crossBetween val="between"/>
      </c:valAx>
      <c:valAx>
        <c:axId val="63882977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（万円</a:t>
                </a:r>
                <a:r>
                  <a:rPr lang="en-US" altLang="ja-JP"/>
                  <a:t>/</a:t>
                </a:r>
                <a:r>
                  <a:rPr lang="ja-JP" altLang="en-US"/>
                  <a:t>歳）</a:t>
                </a:r>
              </a:p>
            </c:rich>
          </c:tx>
          <c:layout>
            <c:manualLayout>
              <c:xMode val="edge"/>
              <c:yMode val="edge"/>
              <c:x val="0.91735716374269005"/>
              <c:y val="4.38147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681025599"/>
        <c:crosses val="max"/>
        <c:crossBetween val="between"/>
      </c:valAx>
      <c:catAx>
        <c:axId val="681025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829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32</xdr:row>
      <xdr:rowOff>100012</xdr:rowOff>
    </xdr:from>
    <xdr:to>
      <xdr:col>8</xdr:col>
      <xdr:colOff>463012</xdr:colOff>
      <xdr:row>51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71D6D1-2649-4B79-AF6C-2733C936E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</xdr:colOff>
      <xdr:row>51</xdr:row>
      <xdr:rowOff>157162</xdr:rowOff>
    </xdr:from>
    <xdr:to>
      <xdr:col>8</xdr:col>
      <xdr:colOff>463012</xdr:colOff>
      <xdr:row>70</xdr:row>
      <xdr:rowOff>137662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CFF86EF-7AD6-35D0-1C8E-0299A3F8E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</xdr:colOff>
      <xdr:row>71</xdr:row>
      <xdr:rowOff>19049</xdr:rowOff>
    </xdr:from>
    <xdr:to>
      <xdr:col>8</xdr:col>
      <xdr:colOff>463012</xdr:colOff>
      <xdr:row>89</xdr:row>
      <xdr:rowOff>190049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573F639-F8EA-AD3C-1D59-9CFC2CDCE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2290-5A68-4791-99FC-AAE5886D41EC}">
  <dimension ref="A1:J92"/>
  <sheetViews>
    <sheetView showGridLines="0" tabSelected="1" workbookViewId="0">
      <selection activeCell="A5" sqref="A5"/>
    </sheetView>
  </sheetViews>
  <sheetFormatPr defaultColWidth="0" defaultRowHeight="15" customHeight="1" zeroHeight="1"/>
  <cols>
    <col min="1" max="9" width="10.625" style="16" customWidth="1"/>
    <col min="10" max="10" width="9.625" style="16" customWidth="1"/>
    <col min="11" max="16384" width="10" style="16" hidden="1"/>
  </cols>
  <sheetData>
    <row r="1" spans="1:10">
      <c r="A1" s="9" t="s">
        <v>0</v>
      </c>
      <c r="B1" s="14"/>
      <c r="C1" s="14"/>
      <c r="D1" s="14"/>
      <c r="E1" s="14"/>
      <c r="F1" s="14"/>
      <c r="G1" s="14"/>
      <c r="H1" s="14"/>
      <c r="I1" s="14"/>
      <c r="J1" s="15"/>
    </row>
    <row r="2" spans="1:1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5"/>
    </row>
    <row r="3" spans="1:10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5"/>
    </row>
    <row r="4" spans="1:10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5"/>
    </row>
    <row r="5" spans="1:10"/>
    <row r="6" spans="1:10">
      <c r="A6" s="17" t="s">
        <v>4</v>
      </c>
      <c r="B6" s="14"/>
      <c r="C6" s="14"/>
      <c r="D6" s="14"/>
      <c r="E6" s="14"/>
      <c r="F6" s="14"/>
      <c r="G6" s="14"/>
      <c r="H6" s="14"/>
      <c r="I6" s="14"/>
      <c r="J6" s="14"/>
    </row>
    <row r="7" spans="1:10">
      <c r="C7" s="39"/>
      <c r="D7" s="39"/>
      <c r="E7" s="39"/>
      <c r="F7" s="39"/>
      <c r="G7" s="39"/>
      <c r="H7" s="39"/>
    </row>
    <row r="8" spans="1:10" ht="15.4" thickBot="1">
      <c r="A8" s="18" t="s">
        <v>5</v>
      </c>
      <c r="B8" s="18"/>
      <c r="E8" s="39"/>
      <c r="F8" s="39"/>
    </row>
    <row r="9" spans="1:10">
      <c r="A9" s="16" t="s">
        <v>6</v>
      </c>
      <c r="B9" s="16" t="s">
        <v>7</v>
      </c>
      <c r="C9" s="19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1" t="s">
        <v>13</v>
      </c>
    </row>
    <row r="10" spans="1:10">
      <c r="A10" s="11" t="s">
        <v>14</v>
      </c>
      <c r="B10" s="2" t="s">
        <v>15</v>
      </c>
      <c r="C10" s="4">
        <v>226327</v>
      </c>
      <c r="D10" s="3">
        <v>247826</v>
      </c>
      <c r="E10" s="12">
        <v>276855</v>
      </c>
      <c r="F10" s="12">
        <v>333994</v>
      </c>
      <c r="G10" s="12">
        <v>370772</v>
      </c>
      <c r="H10" s="5">
        <v>395092</v>
      </c>
    </row>
    <row r="11" spans="1:10">
      <c r="A11" s="11" t="s">
        <v>16</v>
      </c>
      <c r="B11" s="2" t="s">
        <v>15</v>
      </c>
      <c r="C11" s="4">
        <v>11653</v>
      </c>
      <c r="D11" s="3">
        <v>11794</v>
      </c>
      <c r="E11" s="3">
        <v>16383</v>
      </c>
      <c r="F11" s="12">
        <v>19567</v>
      </c>
      <c r="G11" s="12">
        <v>24702</v>
      </c>
      <c r="H11" s="5">
        <v>28756</v>
      </c>
    </row>
    <row r="12" spans="1:10">
      <c r="A12" s="11" t="s">
        <v>17</v>
      </c>
      <c r="B12" s="2" t="s">
        <v>18</v>
      </c>
      <c r="C12" s="8">
        <v>335</v>
      </c>
      <c r="D12" s="6">
        <v>387</v>
      </c>
      <c r="E12" s="6">
        <v>403</v>
      </c>
      <c r="F12" s="38">
        <v>460</v>
      </c>
      <c r="G12" s="38">
        <v>523</v>
      </c>
      <c r="H12" s="7">
        <v>571</v>
      </c>
    </row>
    <row r="13" spans="1:10">
      <c r="A13" s="13" t="s">
        <v>19</v>
      </c>
      <c r="B13" s="2" t="s">
        <v>20</v>
      </c>
      <c r="C13" s="40">
        <v>38.700000000000003</v>
      </c>
      <c r="D13" s="41">
        <v>37.5</v>
      </c>
      <c r="E13" s="41">
        <v>38.6</v>
      </c>
      <c r="F13" s="42">
        <v>38.799999999999997</v>
      </c>
      <c r="G13" s="42">
        <v>39</v>
      </c>
      <c r="H13" s="43">
        <v>38.6</v>
      </c>
    </row>
    <row r="14" spans="1:10">
      <c r="A14" s="13" t="s">
        <v>21</v>
      </c>
      <c r="B14" s="2" t="s">
        <v>7</v>
      </c>
      <c r="C14" s="40">
        <v>7.4</v>
      </c>
      <c r="D14" s="41">
        <v>6.4</v>
      </c>
      <c r="E14" s="41">
        <v>6.6</v>
      </c>
      <c r="F14" s="42">
        <v>7.5</v>
      </c>
      <c r="G14" s="42">
        <v>7.8</v>
      </c>
      <c r="H14" s="43">
        <v>7.6</v>
      </c>
    </row>
    <row r="15" spans="1:10" ht="15.4" thickBot="1">
      <c r="A15" s="44" t="s">
        <v>22</v>
      </c>
      <c r="B15" s="22" t="s">
        <v>23</v>
      </c>
      <c r="C15" s="23">
        <v>4847335</v>
      </c>
      <c r="D15" s="24">
        <v>4586051</v>
      </c>
      <c r="E15" s="24">
        <v>4743827</v>
      </c>
      <c r="F15" s="25">
        <v>4840063</v>
      </c>
      <c r="G15" s="25">
        <v>4797974</v>
      </c>
      <c r="H15" s="26">
        <v>4870460</v>
      </c>
    </row>
    <row r="16" spans="1:10">
      <c r="C16" s="1" t="s">
        <v>24</v>
      </c>
    </row>
    <row r="17" spans="1:10"/>
    <row r="18" spans="1:10">
      <c r="A18" s="27" t="s">
        <v>25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C19" s="18"/>
      <c r="D19" s="18"/>
      <c r="E19" s="18"/>
      <c r="F19" s="18"/>
      <c r="G19" s="18"/>
      <c r="H19" s="18"/>
    </row>
    <row r="20" spans="1:10">
      <c r="A20" s="18"/>
      <c r="B20" s="18"/>
      <c r="C20" s="28" t="str">
        <f t="shared" ref="C20:H20" si="0">C9</f>
        <v>FY17</v>
      </c>
      <c r="D20" s="28" t="str">
        <f t="shared" si="0"/>
        <v>FY18</v>
      </c>
      <c r="E20" s="28" t="str">
        <f t="shared" si="0"/>
        <v>FY19</v>
      </c>
      <c r="F20" s="28" t="str">
        <f t="shared" si="0"/>
        <v>FY20</v>
      </c>
      <c r="G20" s="28" t="str">
        <f t="shared" si="0"/>
        <v>FY21</v>
      </c>
      <c r="H20" s="28" t="str">
        <f t="shared" si="0"/>
        <v>FY22</v>
      </c>
    </row>
    <row r="21" spans="1:10">
      <c r="A21" s="36" t="s">
        <v>14</v>
      </c>
      <c r="B21" s="29" t="s">
        <v>26</v>
      </c>
      <c r="C21" s="34">
        <f>C10/100</f>
        <v>2263.27</v>
      </c>
      <c r="D21" s="34">
        <f t="shared" ref="D21:H21" si="1">D10/100</f>
        <v>2478.2600000000002</v>
      </c>
      <c r="E21" s="34">
        <f t="shared" si="1"/>
        <v>2768.55</v>
      </c>
      <c r="F21" s="34">
        <f t="shared" si="1"/>
        <v>3339.94</v>
      </c>
      <c r="G21" s="34">
        <f t="shared" si="1"/>
        <v>3707.72</v>
      </c>
      <c r="H21" s="34">
        <f t="shared" si="1"/>
        <v>3950.92</v>
      </c>
    </row>
    <row r="22" spans="1:10">
      <c r="A22" s="37" t="s">
        <v>27</v>
      </c>
      <c r="B22" s="33" t="s">
        <v>26</v>
      </c>
      <c r="C22" s="35">
        <f>C11/100</f>
        <v>116.53</v>
      </c>
      <c r="D22" s="35">
        <f t="shared" ref="D22:H22" si="2">D11/100</f>
        <v>117.94</v>
      </c>
      <c r="E22" s="35">
        <f t="shared" si="2"/>
        <v>163.83000000000001</v>
      </c>
      <c r="F22" s="35">
        <f t="shared" si="2"/>
        <v>195.67</v>
      </c>
      <c r="G22" s="35">
        <f t="shared" si="2"/>
        <v>247.02</v>
      </c>
      <c r="H22" s="35">
        <f t="shared" si="2"/>
        <v>287.56</v>
      </c>
    </row>
    <row r="23" spans="1:10">
      <c r="A23" s="37" t="s">
        <v>28</v>
      </c>
      <c r="B23" s="33" t="s">
        <v>18</v>
      </c>
      <c r="C23" s="35">
        <f>C12</f>
        <v>335</v>
      </c>
      <c r="D23" s="35">
        <f>D12</f>
        <v>387</v>
      </c>
      <c r="E23" s="35">
        <f>E12</f>
        <v>403</v>
      </c>
      <c r="F23" s="35">
        <f>F12</f>
        <v>460</v>
      </c>
      <c r="G23" s="35">
        <f>G12</f>
        <v>523</v>
      </c>
      <c r="H23" s="35">
        <f>H12</f>
        <v>571</v>
      </c>
    </row>
    <row r="24" spans="1:10">
      <c r="A24" s="37" t="s">
        <v>29</v>
      </c>
      <c r="B24" s="33" t="s">
        <v>20</v>
      </c>
      <c r="C24" s="10">
        <f>C13</f>
        <v>38.700000000000003</v>
      </c>
      <c r="D24" s="10">
        <f>D13</f>
        <v>37.5</v>
      </c>
      <c r="E24" s="10">
        <f>E13</f>
        <v>38.6</v>
      </c>
      <c r="F24" s="10">
        <f>F13</f>
        <v>38.799999999999997</v>
      </c>
      <c r="G24" s="10">
        <f>G13</f>
        <v>39</v>
      </c>
      <c r="H24" s="10">
        <f>H13</f>
        <v>38.6</v>
      </c>
    </row>
    <row r="25" spans="1:10">
      <c r="A25" s="37" t="s">
        <v>30</v>
      </c>
      <c r="B25" s="33" t="s">
        <v>31</v>
      </c>
      <c r="C25" s="10">
        <f>C15/10000</f>
        <v>484.73349999999999</v>
      </c>
      <c r="D25" s="10">
        <f t="shared" ref="D25:H25" si="3">D15/10000</f>
        <v>458.60509999999999</v>
      </c>
      <c r="E25" s="10">
        <f t="shared" si="3"/>
        <v>474.3827</v>
      </c>
      <c r="F25" s="10">
        <f t="shared" si="3"/>
        <v>484.00630000000001</v>
      </c>
      <c r="G25" s="10">
        <f t="shared" si="3"/>
        <v>479.79739999999998</v>
      </c>
      <c r="H25" s="10">
        <f t="shared" si="3"/>
        <v>487.04599999999999</v>
      </c>
    </row>
    <row r="26" spans="1:10" ht="30">
      <c r="A26" s="37" t="s">
        <v>32</v>
      </c>
      <c r="B26" s="33" t="s">
        <v>33</v>
      </c>
      <c r="C26" s="35">
        <f>(C21/C23)*10000</f>
        <v>67560.298507462692</v>
      </c>
      <c r="D26" s="35">
        <f>(D21/D23)*10000</f>
        <v>64037.726098191226</v>
      </c>
      <c r="E26" s="35">
        <f>(E21/E23)*10000</f>
        <v>68698.511166253113</v>
      </c>
      <c r="F26" s="35">
        <f>(F21/F23)*10000</f>
        <v>72607.391304347824</v>
      </c>
      <c r="G26" s="35">
        <f>(G21/G23)*10000</f>
        <v>70893.307839388144</v>
      </c>
      <c r="H26" s="35">
        <f>(H21/H23)*10000</f>
        <v>69192.994746059543</v>
      </c>
    </row>
    <row r="27" spans="1:10" ht="30">
      <c r="A27" s="37" t="s">
        <v>34</v>
      </c>
      <c r="B27" s="33" t="s">
        <v>33</v>
      </c>
      <c r="C27" s="35">
        <f>(C22/C23)*10000</f>
        <v>3478.5074626865671</v>
      </c>
      <c r="D27" s="35">
        <f t="shared" ref="D27:H27" si="4">(D22/D23)*10000</f>
        <v>3047.545219638243</v>
      </c>
      <c r="E27" s="35">
        <f t="shared" si="4"/>
        <v>4065.2605459057072</v>
      </c>
      <c r="F27" s="35">
        <f t="shared" si="4"/>
        <v>4253.695652173913</v>
      </c>
      <c r="G27" s="35">
        <f t="shared" si="4"/>
        <v>4723.1357552581267</v>
      </c>
      <c r="H27" s="35">
        <f t="shared" si="4"/>
        <v>5036.0770577933454</v>
      </c>
    </row>
    <row r="28" spans="1:10">
      <c r="A28" s="32" t="s">
        <v>35</v>
      </c>
      <c r="B28" s="33" t="s">
        <v>36</v>
      </c>
      <c r="C28" s="35">
        <f>C26/C24</f>
        <v>1745.744147479656</v>
      </c>
      <c r="D28" s="35">
        <f t="shared" ref="D28:H28" si="5">D26/D24</f>
        <v>1707.6726959517659</v>
      </c>
      <c r="E28" s="35">
        <f t="shared" si="5"/>
        <v>1779.7541752915313</v>
      </c>
      <c r="F28" s="35">
        <f t="shared" si="5"/>
        <v>1871.3245181532945</v>
      </c>
      <c r="G28" s="35">
        <f t="shared" si="5"/>
        <v>1817.7771240868756</v>
      </c>
      <c r="H28" s="35">
        <f t="shared" si="5"/>
        <v>1792.564630726931</v>
      </c>
    </row>
    <row r="29" spans="1:10" ht="24">
      <c r="A29" s="32" t="s">
        <v>37</v>
      </c>
      <c r="B29" s="33" t="s">
        <v>36</v>
      </c>
      <c r="C29" s="35">
        <f>C27/C24</f>
        <v>89.883913764510766</v>
      </c>
      <c r="D29" s="35">
        <f t="shared" ref="D29:H29" si="6">D27/D24</f>
        <v>81.267872523686478</v>
      </c>
      <c r="E29" s="35">
        <f t="shared" si="6"/>
        <v>105.31763072294578</v>
      </c>
      <c r="F29" s="35">
        <f t="shared" si="6"/>
        <v>109.6313312415957</v>
      </c>
      <c r="G29" s="35">
        <f t="shared" si="6"/>
        <v>121.10604500661863</v>
      </c>
      <c r="H29" s="35">
        <f t="shared" si="6"/>
        <v>130.46831755941309</v>
      </c>
    </row>
    <row r="30" spans="1:10">
      <c r="A30" s="45" t="s">
        <v>38</v>
      </c>
      <c r="B30" s="46" t="s">
        <v>36</v>
      </c>
      <c r="C30" s="47">
        <f>C25/C24</f>
        <v>12.525413436692505</v>
      </c>
      <c r="D30" s="47">
        <f t="shared" ref="D30:H30" si="7">D25/D24</f>
        <v>12.229469333333332</v>
      </c>
      <c r="E30" s="47">
        <f t="shared" si="7"/>
        <v>12.289707253886009</v>
      </c>
      <c r="F30" s="47">
        <f t="shared" si="7"/>
        <v>12.474389175257732</v>
      </c>
      <c r="G30" s="47">
        <f t="shared" si="7"/>
        <v>12.302497435897436</v>
      </c>
      <c r="H30" s="47">
        <f t="shared" si="7"/>
        <v>12.617772020725388</v>
      </c>
    </row>
    <row r="31" spans="1:10">
      <c r="A31" s="30"/>
      <c r="B31" s="31"/>
      <c r="C31" s="31"/>
      <c r="D31" s="31"/>
      <c r="E31" s="31"/>
      <c r="F31" s="31"/>
      <c r="G31" s="31"/>
      <c r="H31" s="31"/>
    </row>
    <row r="32" spans="1:10">
      <c r="A32" s="27" t="s">
        <v>39</v>
      </c>
      <c r="B32" s="15"/>
      <c r="C32" s="15"/>
      <c r="D32" s="15"/>
      <c r="E32" s="15"/>
      <c r="F32" s="15"/>
      <c r="G32" s="15"/>
      <c r="H32" s="15"/>
      <c r="I32" s="15"/>
      <c r="J32" s="15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 ht="15" customHeight="1"/>
    <row r="54" s="16" customFormat="1" ht="15" customHeight="1"/>
    <row r="55" s="16" customFormat="1" ht="15" customHeight="1"/>
    <row r="56" s="16" customFormat="1" ht="15" customHeight="1"/>
    <row r="57" s="16" customFormat="1" ht="15" customHeight="1"/>
    <row r="58" s="16" customFormat="1" ht="15" customHeight="1"/>
    <row r="59" s="16" customFormat="1" ht="15" customHeight="1"/>
    <row r="60" s="16" customFormat="1" ht="15" customHeight="1"/>
    <row r="61" s="16" customFormat="1" ht="15" customHeight="1"/>
    <row r="62" s="16" customFormat="1" ht="15" customHeight="1"/>
    <row r="63" s="16" customFormat="1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FE4E4D84-D78D-4D34-82DB-79DB0DE4BBB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従業員平均年齢!C14:H14</xm:f>
              <xm:sqref>I14</xm:sqref>
            </x14:sparkline>
          </x14:sparklines>
        </x14:sparklineGroup>
        <x14:sparklineGroup displayEmptyCellsAs="gap" high="1" low="1" xr2:uid="{A89AB2D1-E06B-4053-B2E9-C3E258417BE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従業員平均年齢!C15:H15</xm:f>
              <xm:sqref>I15</xm:sqref>
            </x14:sparkline>
          </x14:sparklines>
        </x14:sparklineGroup>
        <x14:sparklineGroup displayEmptyCellsAs="gap" high="1" low="1" xr2:uid="{A12AD9AB-810C-475D-803E-017356CD3F5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従業員平均年齢!C13:H13</xm:f>
              <xm:sqref>I13</xm:sqref>
            </x14:sparkline>
          </x14:sparklines>
        </x14:sparklineGroup>
        <x14:sparklineGroup displayEmptyCellsAs="gap" high="1" low="1" xr2:uid="{63700B25-3921-4E78-951F-3DC993010B7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従業員平均年齢!C10:H10</xm:f>
              <xm:sqref>I10</xm:sqref>
            </x14:sparkline>
          </x14:sparklines>
        </x14:sparklineGroup>
        <x14:sparklineGroup displayEmptyCellsAs="gap" high="1" low="1" xr2:uid="{C2F3E569-1205-4AED-8A28-A50F60AA818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従業員平均年齢!C12:H12</xm:f>
              <xm:sqref>I12</xm:sqref>
            </x14:sparkline>
          </x14:sparklines>
        </x14:sparklineGroup>
        <x14:sparklineGroup displayEmptyCellsAs="gap" high="1" low="1" xr2:uid="{332C488B-CC69-4EBA-AA13-18A62037E63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従業員平均年齢!C11:H11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小林 友昭</cp:lastModifiedBy>
  <cp:revision/>
  <dcterms:created xsi:type="dcterms:W3CDTF">2021-08-24T03:41:03Z</dcterms:created>
  <dcterms:modified xsi:type="dcterms:W3CDTF">2023-10-08T01:51:10Z</dcterms:modified>
  <cp:category/>
  <cp:contentStatus/>
</cp:coreProperties>
</file>