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16"/>
  <workbookPr filterPrivacy="1" defaultThemeVersion="166925"/>
  <xr:revisionPtr revIDLastSave="2" documentId="8_{8144B804-39CC-4421-A0B3-0AACDA719877}" xr6:coauthVersionLast="47" xr6:coauthVersionMax="47" xr10:uidLastSave="{756D853E-DFB0-4034-BF9A-DF4DBFE54E50}"/>
  <bookViews>
    <workbookView xWindow="-98" yWindow="-98" windowWidth="20715" windowHeight="13155" xr2:uid="{68E2C076-72C9-4123-A12C-10F250F0AE54}"/>
  </bookViews>
  <sheets>
    <sheet name="人件費スプレッド" sheetId="4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5" i="41" l="1"/>
  <c r="E35" i="41"/>
  <c r="F35" i="41"/>
  <c r="G35" i="41"/>
  <c r="H35" i="41"/>
  <c r="C35" i="41"/>
  <c r="C34" i="41"/>
  <c r="C33" i="41"/>
  <c r="D34" i="41"/>
  <c r="E34" i="41"/>
  <c r="F34" i="41"/>
  <c r="G34" i="41"/>
  <c r="H34" i="41"/>
  <c r="D33" i="41"/>
  <c r="E33" i="41"/>
  <c r="F33" i="41"/>
  <c r="G33" i="41"/>
  <c r="H33" i="41"/>
  <c r="C32" i="41"/>
  <c r="D31" i="41"/>
  <c r="E31" i="41"/>
  <c r="F31" i="41"/>
  <c r="G31" i="41"/>
  <c r="H31" i="41"/>
  <c r="C31" i="41"/>
  <c r="D30" i="41"/>
  <c r="D32" i="41" s="1"/>
  <c r="D29" i="41"/>
  <c r="E29" i="41"/>
  <c r="F29" i="41"/>
  <c r="F30" i="41" s="1"/>
  <c r="F32" i="41" s="1"/>
  <c r="G29" i="41"/>
  <c r="H29" i="41"/>
  <c r="C29" i="41"/>
  <c r="D28" i="41"/>
  <c r="E28" i="41"/>
  <c r="F28" i="41"/>
  <c r="G28" i="41"/>
  <c r="H28" i="41"/>
  <c r="C28" i="41"/>
  <c r="C25" i="41"/>
  <c r="C30" i="41" s="1"/>
  <c r="D27" i="41"/>
  <c r="E27" i="41"/>
  <c r="F27" i="41"/>
  <c r="G27" i="41"/>
  <c r="H27" i="41"/>
  <c r="C27" i="41"/>
  <c r="D26" i="41"/>
  <c r="E26" i="41"/>
  <c r="F26" i="41"/>
  <c r="G26" i="41"/>
  <c r="H26" i="41"/>
  <c r="C26" i="41"/>
  <c r="D25" i="41"/>
  <c r="E25" i="41"/>
  <c r="E30" i="41" s="1"/>
  <c r="E32" i="41" s="1"/>
  <c r="F25" i="41"/>
  <c r="G25" i="41"/>
  <c r="G30" i="41" s="1"/>
  <c r="G32" i="41" s="1"/>
  <c r="H25" i="41"/>
  <c r="H30" i="41" s="1"/>
  <c r="H32" i="41" s="1"/>
  <c r="H24" i="41"/>
  <c r="G24" i="41"/>
  <c r="F24" i="41"/>
  <c r="E24" i="41"/>
  <c r="D24" i="41"/>
  <c r="C24" i="41"/>
</calcChain>
</file>

<file path=xl/sharedStrings.xml><?xml version="1.0" encoding="utf-8"?>
<sst xmlns="http://schemas.openxmlformats.org/spreadsheetml/2006/main" count="61" uniqueCount="42">
  <si>
    <t>経営分析</t>
    <rPh sb="0" eb="4">
      <t>ケイエイブンセキ</t>
    </rPh>
    <phoneticPr fontId="7"/>
  </si>
  <si>
    <t>人件費スプレッド</t>
    <phoneticPr fontId="6"/>
  </si>
  <si>
    <t>サンプル_イオン</t>
    <phoneticPr fontId="7"/>
  </si>
  <si>
    <t>百万円</t>
    <rPh sb="0" eb="3">
      <t>ヒャクマンエン</t>
    </rPh>
    <phoneticPr fontId="7"/>
  </si>
  <si>
    <t>入力</t>
    <rPh sb="0" eb="2">
      <t>ニュウリョク</t>
    </rPh>
    <phoneticPr fontId="7"/>
  </si>
  <si>
    <t>●財務データ</t>
    <rPh sb="1" eb="3">
      <t>ザイム</t>
    </rPh>
    <phoneticPr fontId="6"/>
  </si>
  <si>
    <t>期間</t>
    <rPh sb="0" eb="2">
      <t>キカン</t>
    </rPh>
    <phoneticPr fontId="6"/>
  </si>
  <si>
    <t>年</t>
    <rPh sb="0" eb="1">
      <t>ネン</t>
    </rPh>
    <phoneticPr fontId="6"/>
  </si>
  <si>
    <t>FY17</t>
    <phoneticPr fontId="6"/>
  </si>
  <si>
    <t>FY18</t>
    <phoneticPr fontId="6"/>
  </si>
  <si>
    <t>FY19</t>
    <phoneticPr fontId="6"/>
  </si>
  <si>
    <t>FY20</t>
  </si>
  <si>
    <t>FY21</t>
  </si>
  <si>
    <t>FY22</t>
  </si>
  <si>
    <t>営業利益</t>
    <rPh sb="0" eb="4">
      <t>エイギョウリエキ</t>
    </rPh>
    <phoneticPr fontId="6"/>
  </si>
  <si>
    <t>百万円</t>
    <rPh sb="0" eb="3">
      <t>ヒャクマンエン</t>
    </rPh>
    <phoneticPr fontId="6"/>
  </si>
  <si>
    <t>支払利息</t>
    <rPh sb="0" eb="4">
      <t>シハライリソク</t>
    </rPh>
    <phoneticPr fontId="6"/>
  </si>
  <si>
    <t>従業員給料及び賞与</t>
    <rPh sb="0" eb="3">
      <t>ジュウギョウイン</t>
    </rPh>
    <rPh sb="3" eb="5">
      <t>キュウリョウ</t>
    </rPh>
    <rPh sb="5" eb="6">
      <t>オヨ</t>
    </rPh>
    <rPh sb="7" eb="9">
      <t>ショウヨ</t>
    </rPh>
    <phoneticPr fontId="6"/>
  </si>
  <si>
    <t>賞与引当金繰入額</t>
    <phoneticPr fontId="6"/>
  </si>
  <si>
    <t>法定福利及び厚生費</t>
    <phoneticPr fontId="6"/>
  </si>
  <si>
    <t>地代家賃</t>
    <phoneticPr fontId="6"/>
  </si>
  <si>
    <t>租税公課</t>
    <rPh sb="0" eb="4">
      <t>ソゼイコウカ</t>
    </rPh>
    <phoneticPr fontId="6"/>
  </si>
  <si>
    <t>減価償却費</t>
    <phoneticPr fontId="6"/>
  </si>
  <si>
    <t>のれん償却額</t>
    <phoneticPr fontId="6"/>
  </si>
  <si>
    <t>従業員数</t>
    <phoneticPr fontId="6"/>
  </si>
  <si>
    <t>人</t>
    <rPh sb="0" eb="1">
      <t>ニン</t>
    </rPh>
    <phoneticPr fontId="6"/>
  </si>
  <si>
    <t>※FY17=2017年度＝2018年2月期</t>
    <rPh sb="17" eb="18">
      <t>ネン</t>
    </rPh>
    <rPh sb="19" eb="21">
      <t>ガツキ</t>
    </rPh>
    <phoneticPr fontId="6"/>
  </si>
  <si>
    <t>人件費スプレッドの計算</t>
    <rPh sb="9" eb="11">
      <t>ケイサン</t>
    </rPh>
    <phoneticPr fontId="6"/>
  </si>
  <si>
    <t>営業純益</t>
    <rPh sb="0" eb="4">
      <t>エイギョウジュンエキ</t>
    </rPh>
    <phoneticPr fontId="6"/>
  </si>
  <si>
    <t>億円</t>
    <rPh sb="0" eb="2">
      <t>オクエン</t>
    </rPh>
    <phoneticPr fontId="6"/>
  </si>
  <si>
    <t>人件費</t>
    <rPh sb="0" eb="3">
      <t>ジンケンヒ</t>
    </rPh>
    <phoneticPr fontId="6"/>
  </si>
  <si>
    <t>動産・不動産賃借料</t>
    <phoneticPr fontId="6"/>
  </si>
  <si>
    <t>純付加価値</t>
    <rPh sb="0" eb="1">
      <t>ジュン</t>
    </rPh>
    <rPh sb="1" eb="3">
      <t>フカ</t>
    </rPh>
    <rPh sb="3" eb="5">
      <t>カチ</t>
    </rPh>
    <phoneticPr fontId="6"/>
  </si>
  <si>
    <t>償却費</t>
    <rPh sb="0" eb="3">
      <t>ショウキャクヒ</t>
    </rPh>
    <phoneticPr fontId="6"/>
  </si>
  <si>
    <t>粗付加価値</t>
    <rPh sb="0" eb="1">
      <t>アラ</t>
    </rPh>
    <rPh sb="1" eb="3">
      <t>フカ</t>
    </rPh>
    <rPh sb="3" eb="5">
      <t>カチ</t>
    </rPh>
    <phoneticPr fontId="6"/>
  </si>
  <si>
    <t>一人当たり粗付加価値</t>
    <rPh sb="0" eb="3">
      <t>ヒトリア</t>
    </rPh>
    <rPh sb="5" eb="10">
      <t>アラフカカチ</t>
    </rPh>
    <phoneticPr fontId="6"/>
  </si>
  <si>
    <t>万円/人</t>
    <rPh sb="0" eb="2">
      <t>マンエン</t>
    </rPh>
    <rPh sb="3" eb="4">
      <t>ニン</t>
    </rPh>
    <phoneticPr fontId="6"/>
  </si>
  <si>
    <t>一人当たり人件費</t>
    <rPh sb="0" eb="3">
      <t>ヒトリア</t>
    </rPh>
    <rPh sb="5" eb="8">
      <t>ジンケンヒ</t>
    </rPh>
    <phoneticPr fontId="6"/>
  </si>
  <si>
    <t>人件費スプレッド（人当たり）</t>
    <rPh sb="0" eb="3">
      <t>ジンケンヒ</t>
    </rPh>
    <rPh sb="9" eb="11">
      <t>ヒトア</t>
    </rPh>
    <phoneticPr fontId="6"/>
  </si>
  <si>
    <t>※租税公課は適切な外部開示情報無し</t>
    <rPh sb="1" eb="5">
      <t>ソゼイコウカ</t>
    </rPh>
    <rPh sb="6" eb="8">
      <t>テキセツ</t>
    </rPh>
    <rPh sb="9" eb="16">
      <t>ガイブカイジジョウホウナ</t>
    </rPh>
    <phoneticPr fontId="6"/>
  </si>
  <si>
    <t>※従業員数：平均時間給制
従業員数を除く</t>
    <rPh sb="1" eb="5">
      <t>ジュウギョウインスウ</t>
    </rPh>
    <rPh sb="18" eb="19">
      <t>ノゾ</t>
    </rPh>
    <phoneticPr fontId="6"/>
  </si>
  <si>
    <t>人件費スプレッドの推移</t>
    <rPh sb="9" eb="11">
      <t>スイイ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</si>
</sst>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.0;[Red]\-#,##0.0"/>
  </numFmts>
  <fonts count="15">
    <font>
      <sz val="11"/>
      <color theme="1"/>
      <name val="游ゴシック"/>
      <family val="2"/>
      <charset val="128"/>
      <scheme val="minor"/>
    </font>
    <font>
      <sz val="11"/>
      <color theme="1"/>
      <name val="Meiryo UI"/>
      <family val="2"/>
      <charset val="128"/>
    </font>
    <font>
      <sz val="11"/>
      <color theme="1"/>
      <name val="Meiryo UI"/>
      <family val="2"/>
      <charset val="128"/>
    </font>
    <font>
      <sz val="11"/>
      <color theme="1"/>
      <name val="Meiryo UI"/>
      <family val="2"/>
      <charset val="128"/>
    </font>
    <font>
      <sz val="11"/>
      <color theme="1"/>
      <name val="Meiryo UI"/>
      <family val="2"/>
      <charset val="128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11"/>
      <color theme="1"/>
      <name val="Meiryo UI"/>
      <family val="3"/>
      <charset val="128"/>
    </font>
    <font>
      <sz val="11"/>
      <color theme="0"/>
      <name val="Meiryo UI"/>
      <family val="3"/>
      <charset val="128"/>
    </font>
    <font>
      <sz val="11"/>
      <color theme="8"/>
      <name val="Meiryo UI"/>
      <family val="3"/>
      <charset val="128"/>
    </font>
    <font>
      <sz val="11"/>
      <color theme="1"/>
      <name val="游ゴシック"/>
      <family val="2"/>
      <scheme val="minor"/>
    </font>
    <font>
      <sz val="10"/>
      <color theme="1"/>
      <name val="Meiryo UI"/>
      <family val="3"/>
      <charset val="128"/>
    </font>
    <font>
      <sz val="10"/>
      <color theme="8"/>
      <name val="Meiryo UI"/>
      <family val="3"/>
      <charset val="128"/>
    </font>
    <font>
      <sz val="9"/>
      <color theme="1"/>
      <name val="Meiryo UI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auto="1"/>
      </bottom>
      <diagonal/>
    </border>
  </borders>
  <cellStyleXfs count="13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0" fontId="11" fillId="0" borderId="0"/>
    <xf numFmtId="38" fontId="11" fillId="0" borderId="0" applyFont="0" applyFill="0" applyBorder="0" applyAlignment="0" applyProtection="0">
      <alignment vertical="center"/>
    </xf>
    <xf numFmtId="0" fontId="4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9">
    <xf numFmtId="0" fontId="0" fillId="0" borderId="0" xfId="0">
      <alignment vertical="center"/>
    </xf>
    <xf numFmtId="0" fontId="8" fillId="0" borderId="0" xfId="0" applyFont="1">
      <alignment vertical="center"/>
    </xf>
    <xf numFmtId="0" fontId="8" fillId="0" borderId="2" xfId="0" applyFont="1" applyBorder="1">
      <alignment vertical="center"/>
    </xf>
    <xf numFmtId="38" fontId="13" fillId="3" borderId="13" xfId="1" applyFont="1" applyFill="1" applyBorder="1">
      <alignment vertical="center"/>
    </xf>
    <xf numFmtId="38" fontId="13" fillId="3" borderId="2" xfId="1" applyFont="1" applyFill="1" applyBorder="1">
      <alignment vertical="center"/>
    </xf>
    <xf numFmtId="38" fontId="13" fillId="3" borderId="9" xfId="1" applyFont="1" applyFill="1" applyBorder="1">
      <alignment vertical="center"/>
    </xf>
    <xf numFmtId="0" fontId="8" fillId="2" borderId="0" xfId="6" applyFont="1" applyFill="1" applyAlignment="1"/>
    <xf numFmtId="176" fontId="12" fillId="0" borderId="1" xfId="1" applyNumberFormat="1" applyFont="1" applyBorder="1">
      <alignment vertical="center"/>
    </xf>
    <xf numFmtId="0" fontId="8" fillId="0" borderId="1" xfId="0" applyFont="1" applyBorder="1" applyAlignment="1">
      <alignment vertical="center" wrapText="1"/>
    </xf>
    <xf numFmtId="0" fontId="14" fillId="0" borderId="1" xfId="0" applyFont="1" applyBorder="1" applyAlignment="1">
      <alignment vertical="center" wrapText="1"/>
    </xf>
    <xf numFmtId="0" fontId="8" fillId="2" borderId="0" xfId="11" applyFont="1" applyFill="1" applyAlignment="1"/>
    <xf numFmtId="0" fontId="8" fillId="2" borderId="0" xfId="11" applyFont="1" applyFill="1">
      <alignment vertical="center"/>
    </xf>
    <xf numFmtId="0" fontId="8" fillId="0" borderId="0" xfId="11" applyFont="1">
      <alignment vertical="center"/>
    </xf>
    <xf numFmtId="0" fontId="9" fillId="2" borderId="0" xfId="11" applyFont="1" applyFill="1" applyAlignment="1"/>
    <xf numFmtId="0" fontId="8" fillId="0" borderId="3" xfId="11" applyFont="1" applyBorder="1">
      <alignment vertical="center"/>
    </xf>
    <xf numFmtId="0" fontId="10" fillId="3" borderId="10" xfId="11" applyFont="1" applyFill="1" applyBorder="1">
      <alignment vertical="center"/>
    </xf>
    <xf numFmtId="0" fontId="10" fillId="3" borderId="11" xfId="11" applyFont="1" applyFill="1" applyBorder="1">
      <alignment vertical="center"/>
    </xf>
    <xf numFmtId="0" fontId="10" fillId="3" borderId="12" xfId="11" applyFont="1" applyFill="1" applyBorder="1">
      <alignment vertical="center"/>
    </xf>
    <xf numFmtId="0" fontId="8" fillId="0" borderId="1" xfId="11" applyFont="1" applyBorder="1" applyAlignment="1">
      <alignment vertical="center" wrapText="1"/>
    </xf>
    <xf numFmtId="0" fontId="8" fillId="0" borderId="2" xfId="11" applyFont="1" applyBorder="1">
      <alignment vertical="center"/>
    </xf>
    <xf numFmtId="38" fontId="13" fillId="3" borderId="9" xfId="12" applyFont="1" applyFill="1" applyBorder="1">
      <alignment vertical="center"/>
    </xf>
    <xf numFmtId="38" fontId="13" fillId="3" borderId="13" xfId="12" applyFont="1" applyFill="1" applyBorder="1">
      <alignment vertical="center"/>
    </xf>
    <xf numFmtId="38" fontId="13" fillId="3" borderId="13" xfId="12" applyFont="1" applyFill="1" applyBorder="1" applyAlignment="1">
      <alignment vertical="center" wrapText="1"/>
    </xf>
    <xf numFmtId="38" fontId="13" fillId="3" borderId="2" xfId="12" applyFont="1" applyFill="1" applyBorder="1">
      <alignment vertical="center"/>
    </xf>
    <xf numFmtId="0" fontId="14" fillId="0" borderId="1" xfId="11" applyFont="1" applyBorder="1" applyAlignment="1">
      <alignment vertical="center" wrapText="1"/>
    </xf>
    <xf numFmtId="0" fontId="9" fillId="2" borderId="0" xfId="11" applyFont="1" applyFill="1">
      <alignment vertical="center"/>
    </xf>
    <xf numFmtId="0" fontId="8" fillId="4" borderId="3" xfId="11" applyFont="1" applyFill="1" applyBorder="1">
      <alignment vertical="center"/>
    </xf>
    <xf numFmtId="0" fontId="8" fillId="5" borderId="14" xfId="11" applyFont="1" applyFill="1" applyBorder="1">
      <alignment vertical="center"/>
    </xf>
    <xf numFmtId="0" fontId="8" fillId="5" borderId="4" xfId="11" applyFont="1" applyFill="1" applyBorder="1">
      <alignment vertical="center"/>
    </xf>
    <xf numFmtId="0" fontId="14" fillId="0" borderId="0" xfId="11" applyFont="1">
      <alignment vertical="center"/>
    </xf>
    <xf numFmtId="40" fontId="12" fillId="0" borderId="0" xfId="12" applyNumberFormat="1" applyFont="1" applyBorder="1">
      <alignment vertical="center"/>
    </xf>
    <xf numFmtId="176" fontId="12" fillId="0" borderId="4" xfId="1" applyNumberFormat="1" applyFont="1" applyBorder="1">
      <alignment vertical="center"/>
    </xf>
    <xf numFmtId="0" fontId="14" fillId="5" borderId="4" xfId="11" applyFont="1" applyFill="1" applyBorder="1" applyAlignment="1">
      <alignment vertical="center" wrapText="1"/>
    </xf>
    <xf numFmtId="0" fontId="14" fillId="5" borderId="1" xfId="11" applyFont="1" applyFill="1" applyBorder="1" applyAlignment="1">
      <alignment vertical="center" wrapText="1"/>
    </xf>
    <xf numFmtId="0" fontId="8" fillId="5" borderId="1" xfId="11" applyFont="1" applyFill="1" applyBorder="1">
      <alignment vertical="center"/>
    </xf>
    <xf numFmtId="38" fontId="12" fillId="0" borderId="14" xfId="1" applyFont="1" applyBorder="1">
      <alignment vertical="center"/>
    </xf>
    <xf numFmtId="38" fontId="12" fillId="0" borderId="1" xfId="1" applyFont="1" applyBorder="1">
      <alignment vertical="center"/>
    </xf>
    <xf numFmtId="0" fontId="8" fillId="5" borderId="14" xfId="11" applyFont="1" applyFill="1" applyBorder="1" applyAlignment="1">
      <alignment vertical="center" wrapText="1"/>
    </xf>
    <xf numFmtId="0" fontId="8" fillId="5" borderId="1" xfId="11" applyFont="1" applyFill="1" applyBorder="1" applyAlignment="1">
      <alignment vertical="center" wrapText="1"/>
    </xf>
    <xf numFmtId="38" fontId="13" fillId="3" borderId="13" xfId="1" applyFont="1" applyFill="1" applyBorder="1" applyAlignment="1">
      <alignment vertical="center" wrapText="1"/>
    </xf>
    <xf numFmtId="176" fontId="12" fillId="0" borderId="0" xfId="1" applyNumberFormat="1" applyFont="1" applyBorder="1">
      <alignment vertical="center"/>
    </xf>
    <xf numFmtId="176" fontId="8" fillId="0" borderId="0" xfId="1" applyNumberFormat="1" applyFont="1">
      <alignment vertical="center"/>
    </xf>
    <xf numFmtId="0" fontId="12" fillId="0" borderId="1" xfId="11" applyFont="1" applyBorder="1" applyAlignment="1">
      <alignment vertical="center" wrapText="1"/>
    </xf>
    <xf numFmtId="0" fontId="12" fillId="0" borderId="3" xfId="11" applyFont="1" applyBorder="1" applyAlignment="1">
      <alignment vertical="center" wrapText="1"/>
    </xf>
    <xf numFmtId="0" fontId="8" fillId="0" borderId="5" xfId="11" applyFont="1" applyBorder="1">
      <alignment vertical="center"/>
    </xf>
    <xf numFmtId="38" fontId="13" fillId="3" borderId="6" xfId="12" applyFont="1" applyFill="1" applyBorder="1">
      <alignment vertical="center"/>
    </xf>
    <xf numFmtId="38" fontId="13" fillId="3" borderId="7" xfId="12" applyFont="1" applyFill="1" applyBorder="1">
      <alignment vertical="center"/>
    </xf>
    <xf numFmtId="38" fontId="13" fillId="3" borderId="7" xfId="12" applyFont="1" applyFill="1" applyBorder="1" applyAlignment="1">
      <alignment vertical="center" wrapText="1"/>
    </xf>
    <xf numFmtId="38" fontId="13" fillId="3" borderId="8" xfId="12" applyFont="1" applyFill="1" applyBorder="1">
      <alignment vertical="center"/>
    </xf>
  </cellXfs>
  <cellStyles count="13">
    <cellStyle name="パーセント 2" xfId="8" xr:uid="{F8812D15-83D0-40B6-9C15-27104B2B4D36}"/>
    <cellStyle name="桁区切り" xfId="1" builtinId="6"/>
    <cellStyle name="桁区切り 2" xfId="3" xr:uid="{D1E94E73-4E06-46D4-91A6-66A927AF8370}"/>
    <cellStyle name="桁区切り 3" xfId="5" xr:uid="{E13F3FA6-95C4-477B-81C5-0CD984E0EF9C}"/>
    <cellStyle name="桁区切り 4" xfId="7" xr:uid="{EFC2A8D0-53E3-4A45-B354-033816E9F2F4}"/>
    <cellStyle name="桁区切り 5" xfId="10" xr:uid="{80B758F7-8503-4657-8841-E666F1F01557}"/>
    <cellStyle name="桁区切り 6" xfId="12" xr:uid="{0F51E197-76B2-4F09-8C1A-CDB7E1D13C33}"/>
    <cellStyle name="標準" xfId="0" builtinId="0"/>
    <cellStyle name="標準 2" xfId="2" xr:uid="{9C8304D8-48D8-410C-B73D-FF8600BF0BA1}"/>
    <cellStyle name="標準 3" xfId="4" xr:uid="{EBE7A63E-8CBC-49F7-BB35-899AC6FE9F7D}"/>
    <cellStyle name="標準 4" xfId="6" xr:uid="{7B6BC943-2725-4719-A1E7-92694ADCE35F}"/>
    <cellStyle name="標準 5" xfId="9" xr:uid="{AA746AEC-1C9D-4E76-B298-A74CF83AEE8C}"/>
    <cellStyle name="標準 6" xfId="11" xr:uid="{950E58ED-A379-4253-A6DA-F6899A4A33D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r>
              <a:rPr lang="ja-JP" altLang="en-US" b="1"/>
              <a:t>人件費スプレッドの推移</a:t>
            </a:r>
            <a:endParaRPr lang="ja-JP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1579824561403511E-2"/>
          <c:y val="0.12509500000000001"/>
          <c:w val="0.92721023391812862"/>
          <c:h val="0.69999"/>
        </c:manualLayout>
      </c:layout>
      <c:barChart>
        <c:barDir val="col"/>
        <c:grouping val="clustered"/>
        <c:varyColors val="0"/>
        <c:ser>
          <c:idx val="8"/>
          <c:order val="0"/>
          <c:tx>
            <c:strRef>
              <c:f>人件費スプレッド!$A$33:$B$33</c:f>
              <c:strCache>
                <c:ptCount val="2"/>
                <c:pt idx="0">
                  <c:v>一人当たり粗付加価値</c:v>
                </c:pt>
                <c:pt idx="1">
                  <c:v>万円/人</c:v>
                </c:pt>
              </c:strCache>
            </c:strRef>
          </c:tx>
          <c:spPr>
            <a:solidFill>
              <a:schemeClr val="accent6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人件費スプレッド!$C$24:$H$24</c:f>
              <c:strCache>
                <c:ptCount val="6"/>
                <c:pt idx="0">
                  <c:v>FY17</c:v>
                </c:pt>
                <c:pt idx="1">
                  <c:v>FY18</c:v>
                </c:pt>
                <c:pt idx="2">
                  <c:v>FY19</c:v>
                </c:pt>
                <c:pt idx="3">
                  <c:v>FY20</c:v>
                </c:pt>
                <c:pt idx="4">
                  <c:v>FY21</c:v>
                </c:pt>
                <c:pt idx="5">
                  <c:v>FY22</c:v>
                </c:pt>
              </c:strCache>
            </c:strRef>
          </c:cat>
          <c:val>
            <c:numRef>
              <c:f>人件費スプレッド!$C$33:$H$33</c:f>
              <c:numCache>
                <c:formatCode>#,##0.0;[Red]\-#,##0.0</c:formatCode>
                <c:ptCount val="6"/>
                <c:pt idx="0">
                  <c:v>1412.6314581561433</c:v>
                </c:pt>
                <c:pt idx="1">
                  <c:v>1358.1342231352758</c:v>
                </c:pt>
                <c:pt idx="2">
                  <c:v>1334.0466962496957</c:v>
                </c:pt>
                <c:pt idx="3">
                  <c:v>1336.5835786550801</c:v>
                </c:pt>
                <c:pt idx="4">
                  <c:v>1383.4200623934648</c:v>
                </c:pt>
                <c:pt idx="5">
                  <c:v>1427.3260018453407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C5E6-4E0B-A1F7-A28892DAECF9}"/>
            </c:ext>
          </c:extLst>
        </c:ser>
        <c:ser>
          <c:idx val="9"/>
          <c:order val="1"/>
          <c:tx>
            <c:strRef>
              <c:f>人件費スプレッド!$A$34:$B$34</c:f>
              <c:strCache>
                <c:ptCount val="2"/>
                <c:pt idx="0">
                  <c:v>一人当たり人件費</c:v>
                </c:pt>
                <c:pt idx="1">
                  <c:v>万円/人</c:v>
                </c:pt>
              </c:strCache>
            </c:strRef>
          </c:tx>
          <c:spPr>
            <a:solidFill>
              <a:schemeClr val="accent2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人件費スプレッド!$C$24:$H$24</c:f>
              <c:strCache>
                <c:ptCount val="6"/>
                <c:pt idx="0">
                  <c:v>FY17</c:v>
                </c:pt>
                <c:pt idx="1">
                  <c:v>FY18</c:v>
                </c:pt>
                <c:pt idx="2">
                  <c:v>FY19</c:v>
                </c:pt>
                <c:pt idx="3">
                  <c:v>FY20</c:v>
                </c:pt>
                <c:pt idx="4">
                  <c:v>FY21</c:v>
                </c:pt>
                <c:pt idx="5">
                  <c:v>FY22</c:v>
                </c:pt>
              </c:strCache>
            </c:strRef>
          </c:cat>
          <c:val>
            <c:numRef>
              <c:f>人件費スプレッド!$C$34:$H$34</c:f>
              <c:numCache>
                <c:formatCode>#,##0.0;[Red]\-#,##0.0</c:formatCode>
                <c:ptCount val="6"/>
                <c:pt idx="0">
                  <c:v>804.22488626085089</c:v>
                </c:pt>
                <c:pt idx="1">
                  <c:v>771.7383676047441</c:v>
                </c:pt>
                <c:pt idx="2">
                  <c:v>762.35840401430471</c:v>
                </c:pt>
                <c:pt idx="3">
                  <c:v>792.90773759786089</c:v>
                </c:pt>
                <c:pt idx="4">
                  <c:v>808.29382819284081</c:v>
                </c:pt>
                <c:pt idx="5">
                  <c:v>820.7737961646842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C5E6-4E0B-A1F7-A28892DAEC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43691071"/>
        <c:axId val="845716143"/>
      </c:barChart>
      <c:lineChart>
        <c:grouping val="standard"/>
        <c:varyColors val="0"/>
        <c:ser>
          <c:idx val="10"/>
          <c:order val="2"/>
          <c:tx>
            <c:strRef>
              <c:f>人件費スプレッド!$A$35:$B$35</c:f>
              <c:strCache>
                <c:ptCount val="2"/>
                <c:pt idx="0">
                  <c:v>人件費スプレッド（人当たり）</c:v>
                </c:pt>
                <c:pt idx="1">
                  <c:v>万円/人</c:v>
                </c:pt>
              </c:strCache>
            </c:strRef>
          </c:tx>
          <c:spPr>
            <a:ln w="28575" cap="rnd">
              <a:solidFill>
                <a:schemeClr val="accent4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</a:schemeClr>
              </a:solidFill>
              <a:ln w="9525">
                <a:solidFill>
                  <a:schemeClr val="accent4">
                    <a:lumMod val="80000"/>
                  </a:schemeClr>
                </a:solidFill>
              </a:ln>
              <a:effectLst/>
            </c:spPr>
          </c:marker>
          <c:dLbls>
            <c:spPr>
              <a:solidFill>
                <a:schemeClr val="bg1">
                  <a:lumMod val="95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人件費スプレッド!$C$24:$H$24</c:f>
              <c:strCache>
                <c:ptCount val="6"/>
                <c:pt idx="0">
                  <c:v>FY17</c:v>
                </c:pt>
                <c:pt idx="1">
                  <c:v>FY18</c:v>
                </c:pt>
                <c:pt idx="2">
                  <c:v>FY19</c:v>
                </c:pt>
                <c:pt idx="3">
                  <c:v>FY20</c:v>
                </c:pt>
                <c:pt idx="4">
                  <c:v>FY21</c:v>
                </c:pt>
                <c:pt idx="5">
                  <c:v>FY22</c:v>
                </c:pt>
              </c:strCache>
            </c:strRef>
          </c:cat>
          <c:val>
            <c:numRef>
              <c:f>人件費スプレッド!$C$35:$H$35</c:f>
              <c:numCache>
                <c:formatCode>#,##0.0;[Red]\-#,##0.0</c:formatCode>
                <c:ptCount val="6"/>
                <c:pt idx="0">
                  <c:v>608.40657189529236</c:v>
                </c:pt>
                <c:pt idx="1">
                  <c:v>586.39585553053166</c:v>
                </c:pt>
                <c:pt idx="2">
                  <c:v>571.68829223539103</c:v>
                </c:pt>
                <c:pt idx="3">
                  <c:v>543.67584105721926</c:v>
                </c:pt>
                <c:pt idx="4">
                  <c:v>575.12623420062403</c:v>
                </c:pt>
                <c:pt idx="5">
                  <c:v>606.55220568065647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C5E6-4E0B-A1F7-A28892DAEC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43691071"/>
        <c:axId val="845716143"/>
      </c:lineChart>
      <c:catAx>
        <c:axId val="144369107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en-US"/>
          </a:p>
        </c:txPr>
        <c:crossAx val="845716143"/>
        <c:crosses val="autoZero"/>
        <c:auto val="1"/>
        <c:lblAlgn val="ctr"/>
        <c:lblOffset val="100"/>
        <c:noMultiLvlLbl val="0"/>
      </c:catAx>
      <c:valAx>
        <c:axId val="84571614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r>
                  <a:rPr lang="ja-JP" altLang="en-US"/>
                  <a:t>（万円</a:t>
                </a:r>
                <a:r>
                  <a:rPr lang="en-US" altLang="ja-JP"/>
                  <a:t>/</a:t>
                </a:r>
                <a:r>
                  <a:rPr lang="ja-JP" altLang="en-US"/>
                  <a:t>人）</a:t>
                </a:r>
              </a:p>
            </c:rich>
          </c:tx>
          <c:layout>
            <c:manualLayout>
              <c:xMode val="edge"/>
              <c:yMode val="edge"/>
              <c:x val="9.2836257309941526E-3"/>
              <c:y val="3.192166666666666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Meiryo UI" panose="020B0604030504040204" pitchFamily="50" charset="-128"/>
                  <a:ea typeface="Meiryo UI" panose="020B0604030504040204" pitchFamily="50" charset="-128"/>
                  <a:cs typeface="+mn-cs"/>
                </a:defRPr>
              </a:pPr>
              <a:endParaRPr lang="en-US"/>
            </a:p>
          </c:txPr>
        </c:title>
        <c:numFmt formatCode="#,##0_ ;[Red]\-#,##0\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en-US"/>
          </a:p>
        </c:txPr>
        <c:crossAx val="144369107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en-US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Meiryo UI" panose="020B0604030504040204" pitchFamily="50" charset="-128"/>
          <a:ea typeface="Meiryo UI" panose="020B0604030504040204" pitchFamily="50" charset="-128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39</xdr:row>
      <xdr:rowOff>95250</xdr:rowOff>
    </xdr:from>
    <xdr:to>
      <xdr:col>8</xdr:col>
      <xdr:colOff>477300</xdr:colOff>
      <xdr:row>58</xdr:row>
      <xdr:rowOff>75750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B11B5C60-8234-4C45-9806-0210E30D133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DB1EE2-28C5-4520-B207-B9DE4259DE2C}">
  <dimension ref="A1:J70"/>
  <sheetViews>
    <sheetView showGridLines="0" tabSelected="1" workbookViewId="0">
      <selection activeCell="A5" sqref="A5"/>
    </sheetView>
  </sheetViews>
  <sheetFormatPr defaultColWidth="0" defaultRowHeight="15" customHeight="1" zeroHeight="1"/>
  <cols>
    <col min="1" max="9" width="10.75" style="12" customWidth="1"/>
    <col min="10" max="10" width="9.625" style="12" customWidth="1"/>
    <col min="11" max="16384" width="10" style="12" hidden="1"/>
  </cols>
  <sheetData>
    <row r="1" spans="1:10">
      <c r="A1" s="6" t="s">
        <v>0</v>
      </c>
      <c r="B1" s="10"/>
      <c r="C1" s="10"/>
      <c r="D1" s="10"/>
      <c r="E1" s="10"/>
      <c r="F1" s="10"/>
      <c r="G1" s="10"/>
      <c r="H1" s="10"/>
      <c r="I1" s="10"/>
      <c r="J1" s="11"/>
    </row>
    <row r="2" spans="1:10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1"/>
    </row>
    <row r="3" spans="1:10">
      <c r="A3" s="10" t="s">
        <v>2</v>
      </c>
      <c r="B3" s="10"/>
      <c r="C3" s="10"/>
      <c r="D3" s="10"/>
      <c r="E3" s="10"/>
      <c r="F3" s="10"/>
      <c r="G3" s="10"/>
      <c r="H3" s="10"/>
      <c r="I3" s="10"/>
      <c r="J3" s="11"/>
    </row>
    <row r="4" spans="1:10">
      <c r="A4" s="10" t="s">
        <v>3</v>
      </c>
      <c r="B4" s="10"/>
      <c r="C4" s="10"/>
      <c r="D4" s="10"/>
      <c r="E4" s="10"/>
      <c r="F4" s="10"/>
      <c r="G4" s="10"/>
      <c r="H4" s="10"/>
      <c r="I4" s="10"/>
      <c r="J4" s="11"/>
    </row>
    <row r="5" spans="1:10"/>
    <row r="6" spans="1:10">
      <c r="A6" s="13" t="s">
        <v>4</v>
      </c>
      <c r="B6" s="10"/>
      <c r="C6" s="10"/>
      <c r="D6" s="10"/>
      <c r="E6" s="10"/>
      <c r="F6" s="10"/>
      <c r="G6" s="10"/>
      <c r="H6" s="10"/>
      <c r="I6" s="10"/>
      <c r="J6" s="10"/>
    </row>
    <row r="7" spans="1:10"/>
    <row r="8" spans="1:10" ht="15.4" thickBot="1">
      <c r="A8" s="14" t="s">
        <v>5</v>
      </c>
      <c r="B8" s="14"/>
    </row>
    <row r="9" spans="1:10">
      <c r="A9" s="12" t="s">
        <v>6</v>
      </c>
      <c r="B9" s="12" t="s">
        <v>7</v>
      </c>
      <c r="C9" s="15" t="s">
        <v>8</v>
      </c>
      <c r="D9" s="16" t="s">
        <v>9</v>
      </c>
      <c r="E9" s="16" t="s">
        <v>10</v>
      </c>
      <c r="F9" s="16" t="s">
        <v>11</v>
      </c>
      <c r="G9" s="16" t="s">
        <v>12</v>
      </c>
      <c r="H9" s="17" t="s">
        <v>13</v>
      </c>
    </row>
    <row r="10" spans="1:10">
      <c r="A10" s="8" t="s">
        <v>14</v>
      </c>
      <c r="B10" s="2" t="s">
        <v>15</v>
      </c>
      <c r="C10" s="5">
        <v>210273</v>
      </c>
      <c r="D10" s="3">
        <v>212256</v>
      </c>
      <c r="E10" s="39">
        <v>215530</v>
      </c>
      <c r="F10" s="39">
        <v>150586</v>
      </c>
      <c r="G10" s="3">
        <v>174312</v>
      </c>
      <c r="H10" s="4">
        <v>209783</v>
      </c>
    </row>
    <row r="11" spans="1:10">
      <c r="A11" s="18" t="s">
        <v>16</v>
      </c>
      <c r="B11" s="19" t="s">
        <v>15</v>
      </c>
      <c r="C11" s="20">
        <v>15321</v>
      </c>
      <c r="D11" s="21">
        <v>16409</v>
      </c>
      <c r="E11" s="22">
        <v>31813</v>
      </c>
      <c r="F11" s="22">
        <v>32302</v>
      </c>
      <c r="G11" s="21">
        <v>34584</v>
      </c>
      <c r="H11" s="23">
        <v>35750</v>
      </c>
    </row>
    <row r="12" spans="1:10" ht="24">
      <c r="A12" s="24" t="s">
        <v>17</v>
      </c>
      <c r="B12" s="19" t="s">
        <v>15</v>
      </c>
      <c r="C12" s="20">
        <v>990440</v>
      </c>
      <c r="D12" s="21">
        <v>1002740</v>
      </c>
      <c r="E12" s="22">
        <v>1015292</v>
      </c>
      <c r="F12" s="22">
        <v>1020926</v>
      </c>
      <c r="G12" s="21">
        <v>1038155</v>
      </c>
      <c r="H12" s="23">
        <v>1087456</v>
      </c>
    </row>
    <row r="13" spans="1:10" ht="24">
      <c r="A13" s="9" t="s">
        <v>18</v>
      </c>
      <c r="B13" s="2" t="s">
        <v>15</v>
      </c>
      <c r="C13" s="5">
        <v>31874</v>
      </c>
      <c r="D13" s="3">
        <v>33078</v>
      </c>
      <c r="E13" s="39">
        <v>31475</v>
      </c>
      <c r="F13" s="39">
        <v>35055</v>
      </c>
      <c r="G13" s="3">
        <v>36454</v>
      </c>
      <c r="H13" s="4">
        <v>38260</v>
      </c>
    </row>
    <row r="14" spans="1:10" ht="24">
      <c r="A14" s="24" t="s">
        <v>19</v>
      </c>
      <c r="B14" s="19" t="s">
        <v>15</v>
      </c>
      <c r="C14" s="20">
        <v>169113</v>
      </c>
      <c r="D14" s="21">
        <v>173797</v>
      </c>
      <c r="E14" s="22">
        <v>174737</v>
      </c>
      <c r="F14" s="22">
        <v>177609</v>
      </c>
      <c r="G14" s="21">
        <v>182005</v>
      </c>
      <c r="H14" s="23">
        <v>190838</v>
      </c>
    </row>
    <row r="15" spans="1:10">
      <c r="A15" s="8" t="s">
        <v>20</v>
      </c>
      <c r="B15" s="2" t="s">
        <v>15</v>
      </c>
      <c r="C15" s="5">
        <v>435817</v>
      </c>
      <c r="D15" s="3">
        <v>444569</v>
      </c>
      <c r="E15" s="39">
        <v>393413</v>
      </c>
      <c r="F15" s="39">
        <v>384603</v>
      </c>
      <c r="G15" s="3">
        <v>398783</v>
      </c>
      <c r="H15" s="4">
        <v>425879</v>
      </c>
    </row>
    <row r="16" spans="1:10">
      <c r="A16" s="8" t="s">
        <v>21</v>
      </c>
      <c r="B16" s="2" t="s">
        <v>15</v>
      </c>
      <c r="C16" s="5"/>
      <c r="D16" s="3"/>
      <c r="E16" s="39"/>
      <c r="F16" s="39"/>
      <c r="G16" s="3"/>
      <c r="H16" s="4"/>
    </row>
    <row r="17" spans="1:10">
      <c r="A17" s="18" t="s">
        <v>22</v>
      </c>
      <c r="B17" s="19" t="s">
        <v>15</v>
      </c>
      <c r="C17" s="20">
        <v>239835</v>
      </c>
      <c r="D17" s="21">
        <v>247136</v>
      </c>
      <c r="E17" s="22">
        <v>292747</v>
      </c>
      <c r="F17" s="22">
        <v>296600</v>
      </c>
      <c r="G17" s="21">
        <v>307182</v>
      </c>
      <c r="H17" s="23">
        <v>321084</v>
      </c>
    </row>
    <row r="18" spans="1:10">
      <c r="A18" s="42" t="s">
        <v>23</v>
      </c>
      <c r="B18" s="19" t="s">
        <v>15</v>
      </c>
      <c r="C18" s="20">
        <v>15405</v>
      </c>
      <c r="D18" s="21">
        <v>15150</v>
      </c>
      <c r="E18" s="22">
        <v>14309</v>
      </c>
      <c r="F18" s="22">
        <v>14051</v>
      </c>
      <c r="G18" s="21">
        <v>13843</v>
      </c>
      <c r="H18" s="23">
        <v>16188</v>
      </c>
    </row>
    <row r="19" spans="1:10" ht="15.4" thickBot="1">
      <c r="A19" s="43" t="s">
        <v>24</v>
      </c>
      <c r="B19" s="44" t="s">
        <v>25</v>
      </c>
      <c r="C19" s="45">
        <v>148146</v>
      </c>
      <c r="D19" s="46">
        <v>156739</v>
      </c>
      <c r="E19" s="47">
        <v>160227</v>
      </c>
      <c r="F19" s="47">
        <v>155578</v>
      </c>
      <c r="G19" s="46">
        <v>155465</v>
      </c>
      <c r="H19" s="48">
        <v>160404</v>
      </c>
    </row>
    <row r="20" spans="1:10">
      <c r="C20" s="1" t="s">
        <v>26</v>
      </c>
    </row>
    <row r="21" spans="1:10"/>
    <row r="22" spans="1:10">
      <c r="A22" s="25" t="s">
        <v>27</v>
      </c>
      <c r="B22" s="11"/>
      <c r="C22" s="11"/>
      <c r="D22" s="11"/>
      <c r="E22" s="11"/>
      <c r="F22" s="11"/>
      <c r="G22" s="11"/>
      <c r="H22" s="11"/>
      <c r="I22" s="11"/>
      <c r="J22" s="11"/>
    </row>
    <row r="23" spans="1:10">
      <c r="C23" s="14"/>
      <c r="D23" s="14"/>
      <c r="E23" s="14"/>
      <c r="F23" s="14"/>
      <c r="G23" s="14"/>
      <c r="H23" s="14"/>
    </row>
    <row r="24" spans="1:10">
      <c r="A24" s="14"/>
      <c r="B24" s="14"/>
      <c r="C24" s="26" t="str">
        <f>C9</f>
        <v>FY17</v>
      </c>
      <c r="D24" s="26" t="str">
        <f>D9</f>
        <v>FY18</v>
      </c>
      <c r="E24" s="26" t="str">
        <f>E9</f>
        <v>FY19</v>
      </c>
      <c r="F24" s="26" t="str">
        <f>F9</f>
        <v>FY20</v>
      </c>
      <c r="G24" s="26" t="str">
        <f>G9</f>
        <v>FY21</v>
      </c>
      <c r="H24" s="26" t="str">
        <f>H9</f>
        <v>FY22</v>
      </c>
    </row>
    <row r="25" spans="1:10">
      <c r="A25" s="37" t="s">
        <v>28</v>
      </c>
      <c r="B25" s="27" t="s">
        <v>29</v>
      </c>
      <c r="C25" s="35">
        <f>(C10-C11)/100</f>
        <v>1949.52</v>
      </c>
      <c r="D25" s="35">
        <f t="shared" ref="D25:H25" si="0">(D10-D11)/100</f>
        <v>1958.47</v>
      </c>
      <c r="E25" s="35">
        <f t="shared" si="0"/>
        <v>1837.17</v>
      </c>
      <c r="F25" s="35">
        <f t="shared" si="0"/>
        <v>1182.8399999999999</v>
      </c>
      <c r="G25" s="35">
        <f t="shared" si="0"/>
        <v>1397.28</v>
      </c>
      <c r="H25" s="35">
        <f t="shared" si="0"/>
        <v>1740.33</v>
      </c>
    </row>
    <row r="26" spans="1:10">
      <c r="A26" s="38" t="s">
        <v>30</v>
      </c>
      <c r="B26" s="34" t="s">
        <v>29</v>
      </c>
      <c r="C26" s="36">
        <f>SUM(C12:C14)/100</f>
        <v>11914.27</v>
      </c>
      <c r="D26" s="36">
        <f t="shared" ref="D26:H26" si="1">SUM(D12:D14)/100</f>
        <v>12096.15</v>
      </c>
      <c r="E26" s="36">
        <f t="shared" si="1"/>
        <v>12215.04</v>
      </c>
      <c r="F26" s="36">
        <f t="shared" si="1"/>
        <v>12335.9</v>
      </c>
      <c r="G26" s="36">
        <f t="shared" si="1"/>
        <v>12566.14</v>
      </c>
      <c r="H26" s="36">
        <f t="shared" si="1"/>
        <v>13165.54</v>
      </c>
    </row>
    <row r="27" spans="1:10">
      <c r="A27" s="38" t="s">
        <v>16</v>
      </c>
      <c r="B27" s="34" t="s">
        <v>29</v>
      </c>
      <c r="C27" s="36">
        <f>C11/100</f>
        <v>153.21</v>
      </c>
      <c r="D27" s="36">
        <f t="shared" ref="D27:H27" si="2">D11/100</f>
        <v>164.09</v>
      </c>
      <c r="E27" s="36">
        <f t="shared" si="2"/>
        <v>318.13</v>
      </c>
      <c r="F27" s="36">
        <f t="shared" si="2"/>
        <v>323.02</v>
      </c>
      <c r="G27" s="36">
        <f t="shared" si="2"/>
        <v>345.84</v>
      </c>
      <c r="H27" s="36">
        <f t="shared" si="2"/>
        <v>357.5</v>
      </c>
    </row>
    <row r="28" spans="1:10" ht="24">
      <c r="A28" s="33" t="s">
        <v>31</v>
      </c>
      <c r="B28" s="34" t="s">
        <v>29</v>
      </c>
      <c r="C28" s="36">
        <f>C15/100</f>
        <v>4358.17</v>
      </c>
      <c r="D28" s="36">
        <f t="shared" ref="D28:H28" si="3">D15/100</f>
        <v>4445.6899999999996</v>
      </c>
      <c r="E28" s="36">
        <f t="shared" si="3"/>
        <v>3934.13</v>
      </c>
      <c r="F28" s="36">
        <f t="shared" si="3"/>
        <v>3846.03</v>
      </c>
      <c r="G28" s="36">
        <f t="shared" si="3"/>
        <v>3987.83</v>
      </c>
      <c r="H28" s="36">
        <f t="shared" si="3"/>
        <v>4258.79</v>
      </c>
    </row>
    <row r="29" spans="1:10">
      <c r="A29" s="38" t="s">
        <v>21</v>
      </c>
      <c r="B29" s="34" t="s">
        <v>29</v>
      </c>
      <c r="C29" s="36">
        <f>C16</f>
        <v>0</v>
      </c>
      <c r="D29" s="36">
        <f t="shared" ref="D29:H29" si="4">D16</f>
        <v>0</v>
      </c>
      <c r="E29" s="36">
        <f t="shared" si="4"/>
        <v>0</v>
      </c>
      <c r="F29" s="36">
        <f t="shared" si="4"/>
        <v>0</v>
      </c>
      <c r="G29" s="36">
        <f t="shared" si="4"/>
        <v>0</v>
      </c>
      <c r="H29" s="36">
        <f t="shared" si="4"/>
        <v>0</v>
      </c>
    </row>
    <row r="30" spans="1:10">
      <c r="A30" s="38" t="s">
        <v>32</v>
      </c>
      <c r="B30" s="34" t="s">
        <v>29</v>
      </c>
      <c r="C30" s="36">
        <f>SUM(C25:C29)</f>
        <v>18375.169999999998</v>
      </c>
      <c r="D30" s="36">
        <f t="shared" ref="D30:H30" si="5">SUM(D25:D29)</f>
        <v>18664.399999999998</v>
      </c>
      <c r="E30" s="36">
        <f t="shared" si="5"/>
        <v>18304.47</v>
      </c>
      <c r="F30" s="36">
        <f t="shared" si="5"/>
        <v>17687.79</v>
      </c>
      <c r="G30" s="36">
        <f t="shared" si="5"/>
        <v>18297.09</v>
      </c>
      <c r="H30" s="36">
        <f t="shared" si="5"/>
        <v>19522.16</v>
      </c>
    </row>
    <row r="31" spans="1:10">
      <c r="A31" s="38" t="s">
        <v>33</v>
      </c>
      <c r="B31" s="34" t="s">
        <v>29</v>
      </c>
      <c r="C31" s="36">
        <f>SUM(C17:C18)/100</f>
        <v>2552.4</v>
      </c>
      <c r="D31" s="36">
        <f t="shared" ref="D31:H31" si="6">SUM(D17:D18)/100</f>
        <v>2622.86</v>
      </c>
      <c r="E31" s="36">
        <f t="shared" si="6"/>
        <v>3070.56</v>
      </c>
      <c r="F31" s="36">
        <f t="shared" si="6"/>
        <v>3106.51</v>
      </c>
      <c r="G31" s="36">
        <f t="shared" si="6"/>
        <v>3210.25</v>
      </c>
      <c r="H31" s="36">
        <f t="shared" si="6"/>
        <v>3372.72</v>
      </c>
    </row>
    <row r="32" spans="1:10">
      <c r="A32" s="38" t="s">
        <v>34</v>
      </c>
      <c r="B32" s="34" t="s">
        <v>29</v>
      </c>
      <c r="C32" s="36">
        <f>SUM(C30:C31)</f>
        <v>20927.57</v>
      </c>
      <c r="D32" s="36">
        <f t="shared" ref="D32:H32" si="7">SUM(D30:D31)</f>
        <v>21287.26</v>
      </c>
      <c r="E32" s="36">
        <f t="shared" si="7"/>
        <v>21375.030000000002</v>
      </c>
      <c r="F32" s="36">
        <f t="shared" si="7"/>
        <v>20794.300000000003</v>
      </c>
      <c r="G32" s="36">
        <f t="shared" si="7"/>
        <v>21507.34</v>
      </c>
      <c r="H32" s="36">
        <f t="shared" si="7"/>
        <v>22894.880000000001</v>
      </c>
    </row>
    <row r="33" spans="1:10" ht="24">
      <c r="A33" s="33" t="s">
        <v>35</v>
      </c>
      <c r="B33" s="34" t="s">
        <v>36</v>
      </c>
      <c r="C33" s="7">
        <f>C32/C19*10000</f>
        <v>1412.6314581561433</v>
      </c>
      <c r="D33" s="7">
        <f t="shared" ref="D33:H33" si="8">D32/D19*10000</f>
        <v>1358.1342231352758</v>
      </c>
      <c r="E33" s="7">
        <f t="shared" si="8"/>
        <v>1334.0466962496957</v>
      </c>
      <c r="F33" s="7">
        <f t="shared" si="8"/>
        <v>1336.5835786550801</v>
      </c>
      <c r="G33" s="7">
        <f t="shared" si="8"/>
        <v>1383.4200623934648</v>
      </c>
      <c r="H33" s="7">
        <f t="shared" si="8"/>
        <v>1427.3260018453407</v>
      </c>
    </row>
    <row r="34" spans="1:10" ht="24">
      <c r="A34" s="33" t="s">
        <v>37</v>
      </c>
      <c r="B34" s="34" t="s">
        <v>36</v>
      </c>
      <c r="C34" s="7">
        <f>C26/C19*10000</f>
        <v>804.22488626085089</v>
      </c>
      <c r="D34" s="7">
        <f t="shared" ref="D34:H34" si="9">D26/D19*10000</f>
        <v>771.7383676047441</v>
      </c>
      <c r="E34" s="7">
        <f t="shared" si="9"/>
        <v>762.35840401430471</v>
      </c>
      <c r="F34" s="7">
        <f t="shared" si="9"/>
        <v>792.90773759786089</v>
      </c>
      <c r="G34" s="7">
        <f t="shared" si="9"/>
        <v>808.29382819284081</v>
      </c>
      <c r="H34" s="7">
        <f t="shared" si="9"/>
        <v>820.7737961646842</v>
      </c>
    </row>
    <row r="35" spans="1:10" ht="24">
      <c r="A35" s="32" t="s">
        <v>38</v>
      </c>
      <c r="B35" s="28" t="s">
        <v>36</v>
      </c>
      <c r="C35" s="31">
        <f>C33-C34</f>
        <v>608.40657189529236</v>
      </c>
      <c r="D35" s="31">
        <f t="shared" ref="D35:H35" si="10">D33-D34</f>
        <v>586.39585553053166</v>
      </c>
      <c r="E35" s="31">
        <f t="shared" si="10"/>
        <v>571.68829223539103</v>
      </c>
      <c r="F35" s="31">
        <f t="shared" si="10"/>
        <v>543.67584105721926</v>
      </c>
      <c r="G35" s="31">
        <f t="shared" si="10"/>
        <v>575.12623420062403</v>
      </c>
      <c r="H35" s="31">
        <f t="shared" si="10"/>
        <v>606.55220568065647</v>
      </c>
    </row>
    <row r="36" spans="1:10">
      <c r="A36" s="29" t="s">
        <v>39</v>
      </c>
      <c r="C36" s="40"/>
      <c r="D36" s="40"/>
      <c r="E36" s="40"/>
      <c r="F36" s="40"/>
      <c r="G36" s="40"/>
      <c r="H36" s="40"/>
      <c r="I36" s="41"/>
    </row>
    <row r="37" spans="1:10">
      <c r="A37" s="29" t="s">
        <v>40</v>
      </c>
      <c r="C37" s="40"/>
      <c r="D37" s="40"/>
      <c r="E37" s="40"/>
      <c r="F37" s="40"/>
      <c r="G37" s="40"/>
      <c r="H37" s="40"/>
    </row>
    <row r="38" spans="1:10">
      <c r="A38" s="29"/>
      <c r="B38" s="30"/>
      <c r="C38" s="30"/>
      <c r="D38" s="30"/>
      <c r="E38" s="30"/>
      <c r="F38" s="30"/>
      <c r="G38" s="30"/>
      <c r="H38" s="30"/>
    </row>
    <row r="39" spans="1:10">
      <c r="A39" s="25" t="s">
        <v>41</v>
      </c>
      <c r="B39" s="11"/>
      <c r="C39" s="11"/>
      <c r="D39" s="11"/>
      <c r="E39" s="11"/>
      <c r="F39" s="11"/>
      <c r="G39" s="11"/>
      <c r="H39" s="11"/>
      <c r="I39" s="11"/>
      <c r="J39" s="11"/>
    </row>
    <row r="40" spans="1:10"/>
    <row r="41" spans="1:10"/>
    <row r="42" spans="1:10"/>
    <row r="43" spans="1:10"/>
    <row r="44" spans="1:10"/>
    <row r="45" spans="1:10"/>
    <row r="46" spans="1:10"/>
    <row r="47" spans="1:10"/>
    <row r="48" spans="1:10"/>
    <row r="49" s="12" customFormat="1"/>
    <row r="50" s="12" customFormat="1"/>
    <row r="51" s="12" customFormat="1"/>
    <row r="52" s="12" customFormat="1"/>
    <row r="53" s="12" customFormat="1"/>
    <row r="54" s="12" customFormat="1"/>
    <row r="55" s="12" customFormat="1"/>
    <row r="56" s="12" customFormat="1"/>
    <row r="57" s="12" customFormat="1"/>
    <row r="58" s="12" customFormat="1"/>
    <row r="59" s="12" customFormat="1"/>
    <row r="60" s="12" customFormat="1" ht="15" customHeight="1"/>
    <row r="61" s="12" customFormat="1" ht="15" hidden="1" customHeight="1"/>
    <row r="62" s="12" customFormat="1" ht="15" hidden="1" customHeight="1"/>
    <row r="63" s="12" customFormat="1" ht="15" hidden="1" customHeight="1"/>
    <row r="64" s="12" customFormat="1" ht="15" hidden="1" customHeight="1"/>
    <row r="65" s="12" customFormat="1" ht="15" hidden="1" customHeight="1"/>
    <row r="66" s="12" customFormat="1" ht="15" hidden="1" customHeight="1"/>
    <row r="67" s="12" customFormat="1" ht="15" hidden="1" customHeight="1"/>
    <row r="68" s="12" customFormat="1" ht="15" hidden="1" customHeight="1"/>
    <row r="69" s="12" customFormat="1" ht="15" hidden="1" customHeight="1"/>
    <row r="70" s="12" customFormat="1" ht="15" hidden="1" customHeight="1"/>
  </sheetData>
  <phoneticPr fontId="6"/>
  <pageMargins left="0.7" right="0.7" top="0.75" bottom="0.75" header="0.3" footer="0.3"/>
  <pageSetup paperSize="9" orientation="portrait" r:id="rId1"/>
  <ignoredErrors>
    <ignoredError sqref="C26:H26 C31:H31" formulaRange="1"/>
    <ignoredError sqref="D33:H33" formula="1"/>
  </ignoredErrors>
  <drawing r:id="rId2"/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 high="1" low="1" xr2:uid="{F1D45DA2-01D8-4CA3-9D29-2E86580E6E1F}">
          <x14:colorSeries theme="3" tint="0.499984740745262"/>
          <x14:colorNegative theme="1" tint="0.249977111117893"/>
          <x14:colorAxis rgb="FF000000"/>
          <x14:colorMarkers theme="1" tint="0.249977111117893"/>
          <x14:colorFirst theme="1" tint="0.249977111117893"/>
          <x14:colorLast theme="1" tint="0.249977111117893"/>
          <x14:colorHigh theme="1" tint="0.249977111117893"/>
          <x14:colorLow theme="1" tint="0.249977111117893"/>
          <x14:sparklines>
            <x14:sparkline>
              <xm:f>人件費スプレッド!C18:H18</xm:f>
              <xm:sqref>I18</xm:sqref>
            </x14:sparkline>
          </x14:sparklines>
        </x14:sparklineGroup>
        <x14:sparklineGroup displayEmptyCellsAs="gap" high="1" low="1" xr2:uid="{286B3612-D4E2-4D94-8444-1A3364A88ADD}">
          <x14:colorSeries theme="3" tint="0.499984740745262"/>
          <x14:colorNegative theme="1" tint="0.249977111117893"/>
          <x14:colorAxis rgb="FF000000"/>
          <x14:colorMarkers theme="1" tint="0.249977111117893"/>
          <x14:colorFirst theme="1" tint="0.249977111117893"/>
          <x14:colorLast theme="1" tint="0.249977111117893"/>
          <x14:colorHigh theme="1" tint="0.249977111117893"/>
          <x14:colorLow theme="1" tint="0.249977111117893"/>
          <x14:sparklines>
            <x14:sparkline>
              <xm:f>人件費スプレッド!C19:H19</xm:f>
              <xm:sqref>I19</xm:sqref>
            </x14:sparkline>
          </x14:sparklines>
        </x14:sparklineGroup>
        <x14:sparklineGroup displayEmptyCellsAs="gap" high="1" low="1" xr2:uid="{2BD395FB-7F0B-42F3-AB59-168ADA288FAF}">
          <x14:colorSeries theme="3" tint="0.499984740745262"/>
          <x14:colorNegative theme="1" tint="0.249977111117893"/>
          <x14:colorAxis rgb="FF000000"/>
          <x14:colorMarkers theme="1" tint="0.249977111117893"/>
          <x14:colorFirst theme="1" tint="0.249977111117893"/>
          <x14:colorLast theme="1" tint="0.249977111117893"/>
          <x14:colorHigh theme="1" tint="0.249977111117893"/>
          <x14:colorLow theme="1" tint="0.249977111117893"/>
          <x14:sparklines>
            <x14:sparkline>
              <xm:f>人件費スプレッド!C17:H17</xm:f>
              <xm:sqref>I17</xm:sqref>
            </x14:sparkline>
          </x14:sparklines>
        </x14:sparklineGroup>
        <x14:sparklineGroup displayEmptyCellsAs="gap" high="1" low="1" xr2:uid="{7438DAC5-8BAF-4D07-A6EF-4B871CEDF0AA}">
          <x14:colorSeries theme="3" tint="0.499984740745262"/>
          <x14:colorNegative theme="1" tint="0.249977111117893"/>
          <x14:colorAxis rgb="FF000000"/>
          <x14:colorMarkers theme="1" tint="0.249977111117893"/>
          <x14:colorFirst theme="1" tint="0.249977111117893"/>
          <x14:colorLast theme="1" tint="0.249977111117893"/>
          <x14:colorHigh theme="1" tint="0.249977111117893"/>
          <x14:colorLow theme="1" tint="0.249977111117893"/>
          <x14:sparklines>
            <x14:sparkline>
              <xm:f>人件費スプレッド!C15:H15</xm:f>
              <xm:sqref>I15</xm:sqref>
            </x14:sparkline>
          </x14:sparklines>
        </x14:sparklineGroup>
        <x14:sparklineGroup displayEmptyCellsAs="gap" high="1" low="1" xr2:uid="{36AB1536-01FA-4367-BFC3-537C4EC92EEC}">
          <x14:colorSeries theme="3" tint="0.499984740745262"/>
          <x14:colorNegative theme="1" tint="0.249977111117893"/>
          <x14:colorAxis rgb="FF000000"/>
          <x14:colorMarkers theme="1" tint="0.249977111117893"/>
          <x14:colorFirst theme="1" tint="0.249977111117893"/>
          <x14:colorLast theme="1" tint="0.249977111117893"/>
          <x14:colorHigh theme="1" tint="0.249977111117893"/>
          <x14:colorLow theme="1" tint="0.249977111117893"/>
          <x14:sparklines>
            <x14:sparkline>
              <xm:f>人件費スプレッド!C10:H10</xm:f>
              <xm:sqref>I10</xm:sqref>
            </x14:sparkline>
          </x14:sparklines>
        </x14:sparklineGroup>
        <x14:sparklineGroup displayEmptyCellsAs="gap" high="1" low="1" xr2:uid="{522F1C90-1037-48F2-91C0-31FFBFDA7942}">
          <x14:colorSeries theme="3" tint="0.499984740745262"/>
          <x14:colorNegative theme="1" tint="0.249977111117893"/>
          <x14:colorAxis rgb="FF000000"/>
          <x14:colorMarkers theme="1" tint="0.249977111117893"/>
          <x14:colorFirst theme="1" tint="0.249977111117893"/>
          <x14:colorLast theme="1" tint="0.249977111117893"/>
          <x14:colorHigh theme="1" tint="0.249977111117893"/>
          <x14:colorLow theme="1" tint="0.249977111117893"/>
          <x14:sparklines>
            <x14:sparkline>
              <xm:f>人件費スプレッド!C11:H11</xm:f>
              <xm:sqref>I11</xm:sqref>
            </x14:sparkline>
          </x14:sparklines>
        </x14:sparklineGroup>
        <x14:sparklineGroup displayEmptyCellsAs="gap" high="1" low="1" xr2:uid="{73321992-ED3E-4752-A1D6-E5479939C5CE}">
          <x14:colorSeries theme="3" tint="0.499984740745262"/>
          <x14:colorNegative theme="1" tint="0.249977111117893"/>
          <x14:colorAxis rgb="FF000000"/>
          <x14:colorMarkers theme="1" tint="0.249977111117893"/>
          <x14:colorFirst theme="1" tint="0.249977111117893"/>
          <x14:colorLast theme="1" tint="0.249977111117893"/>
          <x14:colorHigh theme="1" tint="0.249977111117893"/>
          <x14:colorLow theme="1" tint="0.249977111117893"/>
          <x14:sparklines>
            <x14:sparkline>
              <xm:f>人件費スプレッド!C12:H12</xm:f>
              <xm:sqref>I12</xm:sqref>
            </x14:sparkline>
          </x14:sparklines>
        </x14:sparklineGroup>
        <x14:sparklineGroup displayEmptyCellsAs="gap" high="1" low="1" xr2:uid="{5481854D-AC26-4ED6-A3EB-88653ABD2666}">
          <x14:colorSeries theme="3" tint="0.499984740745262"/>
          <x14:colorNegative theme="1" tint="0.249977111117893"/>
          <x14:colorAxis rgb="FF000000"/>
          <x14:colorMarkers theme="1" tint="0.249977111117893"/>
          <x14:colorFirst theme="1" tint="0.249977111117893"/>
          <x14:colorLast theme="1" tint="0.249977111117893"/>
          <x14:colorHigh theme="1" tint="0.249977111117893"/>
          <x14:colorLow theme="1" tint="0.249977111117893"/>
          <x14:sparklines>
            <x14:sparkline>
              <xm:f>人件費スプレッド!C14:H14</xm:f>
              <xm:sqref>I14</xm:sqref>
            </x14:sparkline>
          </x14:sparklines>
        </x14:sparklineGroup>
        <x14:sparklineGroup displayEmptyCellsAs="gap" high="1" low="1" xr2:uid="{66AB6E20-B4F7-42EE-8505-95032EC156B3}">
          <x14:colorSeries theme="3" tint="0.499984740745262"/>
          <x14:colorNegative theme="1" tint="0.249977111117893"/>
          <x14:colorAxis rgb="FF000000"/>
          <x14:colorMarkers theme="1" tint="0.249977111117893"/>
          <x14:colorFirst theme="1" tint="0.249977111117893"/>
          <x14:colorLast theme="1" tint="0.249977111117893"/>
          <x14:colorHigh theme="1" tint="0.249977111117893"/>
          <x14:colorLow theme="1" tint="0.249977111117893"/>
          <x14:sparklines>
            <x14:sparkline>
              <xm:f>人件費スプレッド!C13:H13</xm:f>
              <xm:sqref>I13</xm:sqref>
            </x14:sparkline>
          </x14:sparklines>
        </x14:sparklineGroup>
        <x14:sparklineGroup displayEmptyCellsAs="gap" high="1" low="1" xr2:uid="{8767A440-283C-4B5E-86C6-1524A9D85DD8}">
          <x14:colorSeries theme="3" tint="0.499984740745262"/>
          <x14:colorNegative theme="1" tint="0.249977111117893"/>
          <x14:colorAxis rgb="FF000000"/>
          <x14:colorMarkers theme="1" tint="0.249977111117893"/>
          <x14:colorFirst theme="1" tint="0.249977111117893"/>
          <x14:colorLast theme="1" tint="0.249977111117893"/>
          <x14:colorHigh theme="1" tint="0.249977111117893"/>
          <x14:colorLow theme="1" tint="0.249977111117893"/>
          <x14:sparklines>
            <x14:sparkline>
              <xm:f>人件費スプレッド!C16:H16</xm:f>
              <xm:sqref>I16</xm:sqref>
            </x14:sparkline>
          </x14:sparklines>
        </x14:sparklineGroup>
      </x14:sparklineGroup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小林 友昭</cp:lastModifiedBy>
  <cp:revision/>
  <dcterms:created xsi:type="dcterms:W3CDTF">2021-08-24T03:41:03Z</dcterms:created>
  <dcterms:modified xsi:type="dcterms:W3CDTF">2023-10-23T02:23:29Z</dcterms:modified>
  <cp:category/>
  <cp:contentStatus/>
</cp:coreProperties>
</file>