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2" documentId="8_{C1578336-1637-431F-9365-BB1E7D58CCA9}" xr6:coauthVersionLast="47" xr6:coauthVersionMax="47" xr10:uidLastSave="{ED4774A0-0A8F-48A1-93AB-E01F35385A78}"/>
  <bookViews>
    <workbookView xWindow="-98" yWindow="-98" windowWidth="20715" windowHeight="13155" xr2:uid="{68E2C076-72C9-4123-A12C-10F250F0AE54}"/>
  </bookViews>
  <sheets>
    <sheet name="運転資本回転率" sheetId="2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8" l="1"/>
  <c r="F25" i="28"/>
  <c r="G25" i="28"/>
  <c r="H25" i="28"/>
  <c r="D25" i="28"/>
  <c r="C24" i="28"/>
  <c r="E24" i="28"/>
  <c r="F24" i="28"/>
  <c r="G24" i="28"/>
  <c r="H24" i="28"/>
  <c r="D24" i="28"/>
  <c r="D23" i="28"/>
  <c r="E23" i="28"/>
  <c r="F23" i="28"/>
  <c r="G23" i="28"/>
  <c r="H23" i="28"/>
  <c r="D22" i="28"/>
  <c r="E22" i="28"/>
  <c r="F22" i="28"/>
  <c r="G22" i="28"/>
  <c r="H22" i="28"/>
  <c r="C22" i="28"/>
  <c r="D21" i="28"/>
  <c r="C21" i="28"/>
  <c r="D20" i="28"/>
  <c r="C20" i="28"/>
  <c r="H21" i="28" l="1"/>
  <c r="G21" i="28"/>
  <c r="F21" i="28"/>
  <c r="E21" i="28"/>
  <c r="H20" i="28"/>
  <c r="G20" i="28"/>
  <c r="F20" i="28"/>
  <c r="E20" i="28"/>
  <c r="H19" i="28"/>
  <c r="G19" i="28"/>
  <c r="F19" i="28"/>
  <c r="E19" i="28"/>
  <c r="D19" i="28"/>
  <c r="C19" i="28"/>
</calcChain>
</file>

<file path=xl/sharedStrings.xml><?xml version="1.0" encoding="utf-8"?>
<sst xmlns="http://schemas.openxmlformats.org/spreadsheetml/2006/main" count="39" uniqueCount="32">
  <si>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</si>
  <si>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</si>
  <si>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年</t>
    <rPh sb="0" eb="1">
      <t>ネン</t>
    </rPh>
    <phoneticPr fontId="6"/>
  </si>
  <si>
    <t>売上高</t>
    <rPh sb="0" eb="3">
      <t>ウリアゲダカ</t>
    </rPh>
    <phoneticPr fontId="6"/>
  </si>
  <si>
    <t>百万円</t>
    <rPh sb="0" eb="3">
      <t>ヒャクマンエン</t>
    </rPh>
    <phoneticPr fontId="6"/>
  </si>
  <si>
    <t>期間</t>
    <rPh sb="0" eb="2">
      <t>キカン</t>
    </rPh>
    <phoneticPr fontId="6"/>
  </si>
  <si>
    <t>FY17</t>
    <phoneticPr fontId="6"/>
  </si>
  <si>
    <t>FY18</t>
    <phoneticPr fontId="6"/>
  </si>
  <si>
    <t>FY20</t>
  </si>
  <si>
    <t>FY21</t>
  </si>
  <si>
    <t>FY22</t>
  </si>
  <si>
    <t>億円</t>
    <rPh sb="0" eb="2">
      <t>オクエン</t>
    </rPh>
    <phoneticPr fontId="6"/>
  </si>
  <si>
    <t>サンプル_トヨタ自動車</t>
    <rPh sb="8" eb="11">
      <t>ジドウシャ</t>
    </rPh>
    <phoneticPr fontId="7"/>
  </si>
  <si>
    <t>※FY17=2017年度＝2018年3月期</t>
    <rPh sb="17" eb="18">
      <t>ネン</t>
    </rPh>
    <rPh sb="19" eb="21">
      <t>ガツキ</t>
    </rPh>
    <phoneticPr fontId="6"/>
  </si>
  <si>
    <t>%</t>
    <phoneticPr fontId="6"/>
  </si>
  <si>
    <t>●財務データ</t>
    <rPh sb="1" eb="3">
      <t>ザイム</t>
    </rPh>
    <phoneticPr fontId="6"/>
  </si>
  <si>
    <t>FY19</t>
    <phoneticPr fontId="6"/>
  </si>
  <si>
    <t>営業収益</t>
    <rPh sb="0" eb="2">
      <t>エイギョウ</t>
    </rPh>
    <rPh sb="2" eb="4">
      <t>シュウエキ</t>
    </rPh>
    <phoneticPr fontId="6"/>
  </si>
  <si>
    <t>経営分析</t>
    <rPh sb="0" eb="4">
      <t>ケイエイブンセキ</t>
    </rPh>
    <phoneticPr fontId="7"/>
  </si>
  <si>
    <t>回転</t>
    <rPh sb="0" eb="2">
      <t>カイテン</t>
    </rPh>
    <phoneticPr fontId="6"/>
  </si>
  <si>
    <t>運転資本回転率</t>
    <phoneticPr fontId="6"/>
  </si>
  <si>
    <t>営業債権</t>
    <rPh sb="0" eb="4">
      <t>エイギョウサイケン</t>
    </rPh>
    <phoneticPr fontId="6"/>
  </si>
  <si>
    <t>棚卸資産</t>
    <rPh sb="0" eb="4">
      <t>タナオロシシサン</t>
    </rPh>
    <phoneticPr fontId="6"/>
  </si>
  <si>
    <t>営業債務</t>
    <rPh sb="0" eb="4">
      <t>エイギョウサイム</t>
    </rPh>
    <phoneticPr fontId="12"/>
  </si>
  <si>
    <t>営業利益</t>
    <rPh sb="0" eb="2">
      <t>エイギョウ</t>
    </rPh>
    <rPh sb="2" eb="4">
      <t>リエキ</t>
    </rPh>
    <phoneticPr fontId="6"/>
  </si>
  <si>
    <t>営業利益</t>
    <rPh sb="0" eb="4">
      <t>エイギョウリエキ</t>
    </rPh>
    <phoneticPr fontId="12"/>
  </si>
  <si>
    <t>運転資本</t>
    <rPh sb="0" eb="4">
      <t>ウンテンシホン</t>
    </rPh>
    <phoneticPr fontId="6"/>
  </si>
  <si>
    <t>運転資本回転率</t>
    <rPh sb="0" eb="2">
      <t>ウンテン</t>
    </rPh>
    <rPh sb="2" eb="4">
      <t>シホン</t>
    </rPh>
    <rPh sb="4" eb="7">
      <t>カイテンリツ</t>
    </rPh>
    <phoneticPr fontId="6"/>
  </si>
  <si>
    <t>売上高営業利益率</t>
    <rPh sb="0" eb="3">
      <t>ウリアゲダカ</t>
    </rPh>
    <rPh sb="3" eb="8">
      <t>エイギョウリエキリツ</t>
    </rPh>
    <phoneticPr fontId="6"/>
  </si>
  <si>
    <t>運転資本営業利益率</t>
    <rPh sb="0" eb="9">
      <t>ウンテンシホンエイギョウリエキリツ</t>
    </rPh>
    <phoneticPr fontId="12"/>
  </si>
  <si>
    <t>運転資本回転率の計算</t>
    <rPh sb="0" eb="4">
      <t>ウンテンシホン</t>
    </rPh>
    <rPh sb="4" eb="6">
      <t>カイテン</t>
    </rPh>
    <rPh sb="6" eb="7">
      <t>リツ</t>
    </rPh>
    <rPh sb="8" eb="10">
      <t>ケイサン</t>
    </rPh>
    <phoneticPr fontId="6"/>
  </si>
  <si>
    <t>運転資本回転率の推移</t>
    <rPh sb="8" eb="10">
      <t>スイイ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</si>
</sst>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;[Red]\-#,##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38" fontId="14" fillId="3" borderId="10" xfId="1" applyFont="1" applyFill="1" applyBorder="1">
      <alignment vertical="center"/>
    </xf>
    <xf numFmtId="38" fontId="14" fillId="3" borderId="2" xfId="1" applyFont="1" applyFill="1" applyBorder="1">
      <alignment vertical="center"/>
    </xf>
    <xf numFmtId="38" fontId="14" fillId="3" borderId="6" xfId="1" applyFont="1" applyFill="1" applyBorder="1">
      <alignment vertical="center"/>
    </xf>
    <xf numFmtId="0" fontId="8" fillId="2" borderId="0" xfId="6" applyFont="1" applyFill="1" applyAlignment="1"/>
    <xf numFmtId="178" fontId="13" fillId="0" borderId="1" xfId="1" applyNumberFormat="1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7" xfId="11" applyFont="1" applyFill="1" applyBorder="1">
      <alignment vertical="center"/>
    </xf>
    <xf numFmtId="0" fontId="10" fillId="3" borderId="8" xfId="11" applyFont="1" applyFill="1" applyBorder="1">
      <alignment vertical="center"/>
    </xf>
    <xf numFmtId="0" fontId="10" fillId="3" borderId="9" xfId="11" applyFont="1" applyFill="1" applyBorder="1">
      <alignment vertical="center"/>
    </xf>
    <xf numFmtId="0" fontId="8" fillId="0" borderId="1" xfId="11" applyFont="1" applyBorder="1" applyAlignment="1">
      <alignment vertical="center" wrapText="1"/>
    </xf>
    <xf numFmtId="0" fontId="8" fillId="0" borderId="2" xfId="11" applyFont="1" applyBorder="1">
      <alignment vertical="center"/>
    </xf>
    <xf numFmtId="38" fontId="14" fillId="3" borderId="6" xfId="12" applyFont="1" applyFill="1" applyBorder="1">
      <alignment vertical="center"/>
    </xf>
    <xf numFmtId="38" fontId="14" fillId="3" borderId="10" xfId="12" applyFont="1" applyFill="1" applyBorder="1">
      <alignment vertical="center"/>
    </xf>
    <xf numFmtId="38" fontId="14" fillId="3" borderId="10" xfId="12" applyFont="1" applyFill="1" applyBorder="1" applyAlignment="1">
      <alignment vertical="center" wrapText="1"/>
    </xf>
    <xf numFmtId="38" fontId="14" fillId="3" borderId="2" xfId="12" applyFont="1" applyFill="1" applyBorder="1">
      <alignment vertical="center"/>
    </xf>
    <xf numFmtId="0" fontId="8" fillId="0" borderId="4" xfId="11" applyFont="1" applyBorder="1">
      <alignment vertical="center"/>
    </xf>
    <xf numFmtId="38" fontId="14" fillId="3" borderId="11" xfId="12" applyFont="1" applyFill="1" applyBorder="1">
      <alignment vertical="center"/>
    </xf>
    <xf numFmtId="38" fontId="14" fillId="3" borderId="12" xfId="12" applyFont="1" applyFill="1" applyBorder="1">
      <alignment vertical="center"/>
    </xf>
    <xf numFmtId="38" fontId="14" fillId="3" borderId="12" xfId="12" applyFont="1" applyFill="1" applyBorder="1" applyAlignment="1">
      <alignment vertical="center" wrapText="1"/>
    </xf>
    <xf numFmtId="38" fontId="14" fillId="3" borderId="13" xfId="12" applyFont="1" applyFill="1" applyBorder="1">
      <alignment vertical="center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4" xfId="11" applyFont="1" applyFill="1" applyBorder="1">
      <alignment vertical="center"/>
    </xf>
    <xf numFmtId="0" fontId="8" fillId="5" borderId="5" xfId="11" applyFont="1" applyFill="1" applyBorder="1">
      <alignment vertical="center"/>
    </xf>
    <xf numFmtId="0" fontId="15" fillId="0" borderId="0" xfId="11" applyFont="1">
      <alignment vertical="center"/>
    </xf>
    <xf numFmtId="40" fontId="13" fillId="0" borderId="0" xfId="12" applyNumberFormat="1" applyFont="1" applyBorder="1">
      <alignment vertical="center"/>
    </xf>
    <xf numFmtId="178" fontId="13" fillId="0" borderId="5" xfId="1" applyNumberFormat="1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15" fillId="5" borderId="5" xfId="11" applyFont="1" applyFill="1" applyBorder="1" applyAlignment="1">
      <alignment vertical="center" wrapText="1"/>
    </xf>
    <xf numFmtId="0" fontId="15" fillId="5" borderId="1" xfId="11" applyFont="1" applyFill="1" applyBorder="1" applyAlignment="1">
      <alignment vertical="center" wrapText="1"/>
    </xf>
    <xf numFmtId="0" fontId="8" fillId="5" borderId="1" xfId="11" applyFont="1" applyFill="1" applyBorder="1">
      <alignment vertical="center"/>
    </xf>
    <xf numFmtId="38" fontId="13" fillId="0" borderId="14" xfId="1" applyFont="1" applyBorder="1">
      <alignment vertical="center"/>
    </xf>
    <xf numFmtId="38" fontId="13" fillId="0" borderId="1" xfId="1" applyFont="1" applyBorder="1">
      <alignment vertical="center"/>
    </xf>
    <xf numFmtId="40" fontId="13" fillId="0" borderId="1" xfId="1" applyNumberFormat="1" applyFont="1" applyBorder="1">
      <alignment vertical="center"/>
    </xf>
    <xf numFmtId="0" fontId="8" fillId="5" borderId="14" xfId="11" applyFont="1" applyFill="1" applyBorder="1" applyAlignment="1">
      <alignment vertical="center" wrapText="1"/>
    </xf>
    <xf numFmtId="0" fontId="8" fillId="5" borderId="1" xfId="11" applyFont="1" applyFill="1" applyBorder="1" applyAlignment="1">
      <alignment vertical="center" wrapText="1"/>
    </xf>
    <xf numFmtId="38" fontId="14" fillId="3" borderId="10" xfId="1" applyFont="1" applyFill="1" applyBorder="1" applyAlignment="1">
      <alignment vertical="center" wrapText="1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運転資本回転率の推移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482309941520458E-2"/>
          <c:y val="0.15331722222222222"/>
          <c:w val="0.86422397660818717"/>
          <c:h val="0.6673319444444444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046224"/>
        <c:axId val="1277719440"/>
        <c:extLst/>
      </c:barChart>
      <c:lineChart>
        <c:grouping val="standard"/>
        <c:varyColors val="0"/>
        <c:ser>
          <c:idx val="3"/>
          <c:order val="0"/>
          <c:tx>
            <c:strRef>
              <c:f>運転資本回転率!$A$23:$B$23</c:f>
              <c:strCache>
                <c:ptCount val="2"/>
                <c:pt idx="0">
                  <c:v>運転資本回転率</c:v>
                </c:pt>
                <c:pt idx="1">
                  <c:v>回転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運転資本回転率!$C$19:$H$19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運転資本回転率!$C$23:$H$23</c:f>
              <c:numCache>
                <c:formatCode>#,##0.00_);[Red]\(#,##0.00\)</c:formatCode>
                <c:ptCount val="6"/>
                <c:pt idx="1">
                  <c:v>13.268982668399243</c:v>
                </c:pt>
                <c:pt idx="2">
                  <c:v>14.685929405470709</c:v>
                </c:pt>
                <c:pt idx="3">
                  <c:v>15.617889421512551</c:v>
                </c:pt>
                <c:pt idx="4">
                  <c:v>14.030860329265376</c:v>
                </c:pt>
                <c:pt idx="5">
                  <c:v>13.443361240307834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C6-4D7F-89DA-6B008B502FB8}"/>
            </c:ext>
          </c:extLst>
        </c:ser>
        <c:ser>
          <c:idx val="4"/>
          <c:order val="1"/>
          <c:tx>
            <c:strRef>
              <c:f>運転資本回転率!$A$24:$B$24</c:f>
              <c:strCache>
                <c:ptCount val="2"/>
                <c:pt idx="0">
                  <c:v>売上高営業利益率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運転資本回転率!$C$19:$H$19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運転資本回転率!$C$24:$H$24</c:f>
              <c:numCache>
                <c:formatCode>#,##0.00_);[Red]\(#,##0.00\)</c:formatCode>
                <c:ptCount val="6"/>
                <c:pt idx="0">
                  <c:v>8.1684888549877108</c:v>
                </c:pt>
                <c:pt idx="1">
                  <c:v>8.1637366582410493</c:v>
                </c:pt>
                <c:pt idx="2">
                  <c:v>8.0331750436366161</c:v>
                </c:pt>
                <c:pt idx="3">
                  <c:v>8.0756229543604441</c:v>
                </c:pt>
                <c:pt idx="4">
                  <c:v>9.5466668740206782</c:v>
                </c:pt>
                <c:pt idx="5">
                  <c:v>7.3343466212172821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C6-4D7F-89DA-6B008B502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046224"/>
        <c:axId val="1277719440"/>
      </c:lineChart>
      <c:lineChart>
        <c:grouping val="standard"/>
        <c:varyColors val="0"/>
        <c:ser>
          <c:idx val="5"/>
          <c:order val="2"/>
          <c:tx>
            <c:strRef>
              <c:f>運転資本回転率!$A$25:$B$25</c:f>
              <c:strCache>
                <c:ptCount val="2"/>
                <c:pt idx="0">
                  <c:v>運転資本営業利益率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運転資本回転率!$C$19:$H$19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運転資本回転率!$C$25:$H$25</c:f>
              <c:numCache>
                <c:formatCode>#,##0.0;[Red]\-#,##0.0</c:formatCode>
                <c:ptCount val="6"/>
                <c:pt idx="1">
                  <c:v>108.32448022757606</c:v>
                </c:pt>
                <c:pt idx="2">
                  <c:v>117.97464159263642</c:v>
                </c:pt>
                <c:pt idx="3">
                  <c:v>126.12418631102989</c:v>
                </c:pt>
                <c:pt idx="4">
                  <c:v>133.94794951940864</c:v>
                </c:pt>
                <c:pt idx="5">
                  <c:v>98.598271090655132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C6-4D7F-89DA-6B008B502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007056"/>
        <c:axId val="656969056"/>
      </c:lineChart>
      <c:catAx>
        <c:axId val="126204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77719440"/>
        <c:crosses val="autoZero"/>
        <c:auto val="1"/>
        <c:lblAlgn val="ctr"/>
        <c:lblOffset val="100"/>
        <c:noMultiLvlLbl val="0"/>
      </c:catAx>
      <c:valAx>
        <c:axId val="127771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（回転</a:t>
                </a:r>
                <a:r>
                  <a:rPr lang="en-US" altLang="ja-JP"/>
                  <a:t>/</a:t>
                </a:r>
                <a:r>
                  <a:rPr lang="ja-JP" altLang="en-US"/>
                  <a:t>売上高</a:t>
                </a:r>
                <a:endParaRPr lang="en-US" altLang="ja-JP"/>
              </a:p>
              <a:p>
                <a:pPr>
                  <a:defRPr/>
                </a:pPr>
                <a:r>
                  <a:rPr lang="ja-JP" altLang="en-US"/>
                  <a:t>営業利益率</a:t>
                </a:r>
                <a:r>
                  <a:rPr lang="en-US" altLang="ja-JP"/>
                  <a:t>:%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8.069722222222219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 ;[Red]\-#,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2046224"/>
        <c:crosses val="autoZero"/>
        <c:crossBetween val="between"/>
      </c:valAx>
      <c:valAx>
        <c:axId val="65696905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（運転資本営業</a:t>
                </a:r>
                <a:endParaRPr lang="en-US" altLang="ja-JP"/>
              </a:p>
              <a:p>
                <a:pPr>
                  <a:defRPr/>
                </a:pPr>
                <a:r>
                  <a:rPr lang="ja-JP" altLang="en-US"/>
                  <a:t>利益率</a:t>
                </a:r>
                <a:r>
                  <a:rPr lang="en-US" altLang="ja-JP"/>
                  <a:t>:</a:t>
                </a:r>
                <a:r>
                  <a:rPr lang="ja-JP" altLang="en-US"/>
                  <a:t>％）</a:t>
                </a:r>
              </a:p>
            </c:rich>
          </c:tx>
          <c:layout>
            <c:manualLayout>
              <c:xMode val="edge"/>
              <c:yMode val="edge"/>
              <c:x val="0.84403508771929825"/>
              <c:y val="3.245277777777776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60007056"/>
        <c:crosses val="max"/>
        <c:crossBetween val="between"/>
      </c:valAx>
      <c:catAx>
        <c:axId val="56000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6969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27</xdr:row>
      <xdr:rowOff>100013</xdr:rowOff>
    </xdr:from>
    <xdr:to>
      <xdr:col>8</xdr:col>
      <xdr:colOff>377287</xdr:colOff>
      <xdr:row>46</xdr:row>
      <xdr:rowOff>80513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A150473-CEDD-4A1A-9B50-4195E1C96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FE87C-150C-45DF-9C21-E3758CAFFACF}">
  <dimension ref="A1:J48"/>
  <sheetViews>
    <sheetView showGridLines="0" tabSelected="1" workbookViewId="0">
      <selection activeCell="A5" sqref="A5"/>
    </sheetView>
  </sheetViews>
  <sheetFormatPr defaultColWidth="0" defaultRowHeight="15" customHeight="1" zeroHeight="1" x14ac:dyDescent="0.7"/>
  <cols>
    <col min="1" max="9" width="10.75" style="11" customWidth="1"/>
    <col min="10" max="10" width="9.625" style="11" customWidth="1"/>
    <col min="11" max="16384" width="10" style="11" hidden="1"/>
  </cols>
  <sheetData>
    <row r="1" spans="1:10" x14ac:dyDescent="0.45">
      <c r="A1" s="6" t="s">
        <v>18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45">
      <c r="A2" s="9" t="s">
        <v>20</v>
      </c>
      <c r="B2" s="9"/>
      <c r="C2" s="9"/>
      <c r="D2" s="9"/>
      <c r="E2" s="9"/>
      <c r="F2" s="9"/>
      <c r="G2" s="9"/>
      <c r="H2" s="9"/>
      <c r="I2" s="9"/>
      <c r="J2" s="10"/>
    </row>
    <row r="3" spans="1:10" x14ac:dyDescent="0.45">
      <c r="A3" s="9" t="s">
        <v>12</v>
      </c>
      <c r="B3" s="9"/>
      <c r="C3" s="9"/>
      <c r="D3" s="9"/>
      <c r="E3" s="9"/>
      <c r="F3" s="9"/>
      <c r="G3" s="9"/>
      <c r="H3" s="9"/>
      <c r="I3" s="9"/>
      <c r="J3" s="10"/>
    </row>
    <row r="4" spans="1:10" x14ac:dyDescent="0.45">
      <c r="A4" s="9" t="s">
        <v>0</v>
      </c>
      <c r="B4" s="9"/>
      <c r="C4" s="9"/>
      <c r="D4" s="9"/>
      <c r="E4" s="9"/>
      <c r="F4" s="9"/>
      <c r="G4" s="9"/>
      <c r="H4" s="9"/>
      <c r="I4" s="9"/>
      <c r="J4" s="10"/>
    </row>
    <row r="5" spans="1:10" x14ac:dyDescent="0.7"/>
    <row r="6" spans="1:10" x14ac:dyDescent="0.45">
      <c r="A6" s="12" t="s">
        <v>1</v>
      </c>
      <c r="B6" s="9"/>
      <c r="C6" s="9"/>
      <c r="D6" s="9"/>
      <c r="E6" s="9"/>
      <c r="F6" s="9"/>
      <c r="G6" s="9"/>
      <c r="H6" s="9"/>
      <c r="I6" s="9"/>
      <c r="J6" s="9"/>
    </row>
    <row r="7" spans="1:10" x14ac:dyDescent="0.7"/>
    <row r="8" spans="1:10" ht="15.4" thickBot="1" x14ac:dyDescent="0.75">
      <c r="A8" s="13" t="s">
        <v>15</v>
      </c>
      <c r="B8" s="13"/>
    </row>
    <row r="9" spans="1:10" x14ac:dyDescent="0.7">
      <c r="A9" s="11" t="s">
        <v>5</v>
      </c>
      <c r="B9" s="11" t="s">
        <v>2</v>
      </c>
      <c r="C9" s="14" t="s">
        <v>6</v>
      </c>
      <c r="D9" s="15" t="s">
        <v>7</v>
      </c>
      <c r="E9" s="15" t="s">
        <v>16</v>
      </c>
      <c r="F9" s="15" t="s">
        <v>8</v>
      </c>
      <c r="G9" s="15" t="s">
        <v>9</v>
      </c>
      <c r="H9" s="16" t="s">
        <v>10</v>
      </c>
    </row>
    <row r="10" spans="1:10" x14ac:dyDescent="0.7">
      <c r="A10" s="8" t="s">
        <v>17</v>
      </c>
      <c r="B10" s="2" t="s">
        <v>4</v>
      </c>
      <c r="C10" s="5">
        <v>29379510</v>
      </c>
      <c r="D10" s="3">
        <v>30225681</v>
      </c>
      <c r="E10" s="44">
        <v>29866547</v>
      </c>
      <c r="F10" s="44">
        <v>27214594</v>
      </c>
      <c r="G10" s="3">
        <v>31379507</v>
      </c>
      <c r="H10" s="4">
        <v>37154298</v>
      </c>
    </row>
    <row r="11" spans="1:10" x14ac:dyDescent="0.7">
      <c r="A11" s="8" t="s">
        <v>24</v>
      </c>
      <c r="B11" s="2" t="s">
        <v>4</v>
      </c>
      <c r="C11" s="5">
        <v>2399862</v>
      </c>
      <c r="D11" s="3">
        <v>2467545</v>
      </c>
      <c r="E11" s="44">
        <v>2399232</v>
      </c>
      <c r="F11" s="44">
        <v>2197748</v>
      </c>
      <c r="G11" s="3">
        <v>2995697</v>
      </c>
      <c r="H11" s="4">
        <v>2725025</v>
      </c>
    </row>
    <row r="12" spans="1:10" x14ac:dyDescent="0.7">
      <c r="A12" s="17" t="s">
        <v>21</v>
      </c>
      <c r="B12" s="18" t="s">
        <v>4</v>
      </c>
      <c r="C12" s="19">
        <v>2219562</v>
      </c>
      <c r="D12" s="20">
        <v>2372734</v>
      </c>
      <c r="E12" s="21">
        <v>2648360</v>
      </c>
      <c r="F12" s="21">
        <v>2958742</v>
      </c>
      <c r="G12" s="20">
        <v>3142832</v>
      </c>
      <c r="H12" s="22">
        <v>3586130</v>
      </c>
    </row>
    <row r="13" spans="1:10" x14ac:dyDescent="0.7">
      <c r="A13" s="17" t="s">
        <v>22</v>
      </c>
      <c r="B13" s="18" t="s">
        <v>4</v>
      </c>
      <c r="C13" s="19">
        <v>2539789</v>
      </c>
      <c r="D13" s="20">
        <v>2656396</v>
      </c>
      <c r="E13" s="21">
        <v>2533892</v>
      </c>
      <c r="F13" s="21">
        <v>2888028</v>
      </c>
      <c r="G13" s="20">
        <v>3821356</v>
      </c>
      <c r="H13" s="22">
        <v>4255614</v>
      </c>
    </row>
    <row r="14" spans="1:10" ht="15.4" thickBot="1" x14ac:dyDescent="0.75">
      <c r="A14" s="35" t="s">
        <v>23</v>
      </c>
      <c r="B14" s="23" t="s">
        <v>4</v>
      </c>
      <c r="C14" s="24">
        <v>2586657</v>
      </c>
      <c r="D14" s="25">
        <v>2645984</v>
      </c>
      <c r="E14" s="26">
        <v>3498029</v>
      </c>
      <c r="F14" s="26">
        <v>4045939</v>
      </c>
      <c r="G14" s="25">
        <v>4292092</v>
      </c>
      <c r="H14" s="27">
        <v>4986309</v>
      </c>
    </row>
    <row r="15" spans="1:10" x14ac:dyDescent="0.7">
      <c r="C15" s="1" t="s">
        <v>13</v>
      </c>
    </row>
    <row r="16" spans="1:10" x14ac:dyDescent="0.7"/>
    <row r="17" spans="1:10" x14ac:dyDescent="0.7">
      <c r="A17" s="28" t="s">
        <v>30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7">
      <c r="C18" s="13"/>
      <c r="D18" s="13"/>
      <c r="E18" s="13"/>
      <c r="F18" s="13"/>
      <c r="G18" s="13"/>
      <c r="H18" s="13"/>
    </row>
    <row r="19" spans="1:10" x14ac:dyDescent="0.7">
      <c r="A19" s="13"/>
      <c r="B19" s="13"/>
      <c r="C19" s="29" t="str">
        <f t="shared" ref="C19:H19" si="0">C9</f>
        <v>FY17</v>
      </c>
      <c r="D19" s="29" t="str">
        <f t="shared" si="0"/>
        <v>FY18</v>
      </c>
      <c r="E19" s="29" t="str">
        <f t="shared" si="0"/>
        <v>FY19</v>
      </c>
      <c r="F19" s="29" t="str">
        <f t="shared" si="0"/>
        <v>FY20</v>
      </c>
      <c r="G19" s="29" t="str">
        <f t="shared" si="0"/>
        <v>FY21</v>
      </c>
      <c r="H19" s="29" t="str">
        <f t="shared" si="0"/>
        <v>FY22</v>
      </c>
    </row>
    <row r="20" spans="1:10" x14ac:dyDescent="0.7">
      <c r="A20" s="42" t="s">
        <v>3</v>
      </c>
      <c r="B20" s="30" t="s">
        <v>11</v>
      </c>
      <c r="C20" s="39">
        <f>C10/100</f>
        <v>293795.09999999998</v>
      </c>
      <c r="D20" s="39">
        <f>D10/100</f>
        <v>302256.81</v>
      </c>
      <c r="E20" s="39">
        <f>E10/100</f>
        <v>298665.46999999997</v>
      </c>
      <c r="F20" s="39">
        <f>F10/100</f>
        <v>272145.94</v>
      </c>
      <c r="G20" s="39">
        <f>G10/100</f>
        <v>313795.07</v>
      </c>
      <c r="H20" s="39">
        <f>H10/100</f>
        <v>371542.98</v>
      </c>
    </row>
    <row r="21" spans="1:10" x14ac:dyDescent="0.7">
      <c r="A21" s="43" t="s">
        <v>25</v>
      </c>
      <c r="B21" s="38" t="s">
        <v>11</v>
      </c>
      <c r="C21" s="40">
        <f>C11/100</f>
        <v>23998.62</v>
      </c>
      <c r="D21" s="40">
        <f>D11/100</f>
        <v>24675.45</v>
      </c>
      <c r="E21" s="40">
        <f>E11/100</f>
        <v>23992.32</v>
      </c>
      <c r="F21" s="40">
        <f>F11/100</f>
        <v>21977.48</v>
      </c>
      <c r="G21" s="40">
        <f>G11/100</f>
        <v>29956.97</v>
      </c>
      <c r="H21" s="40">
        <f>H11/100</f>
        <v>27250.25</v>
      </c>
    </row>
    <row r="22" spans="1:10" x14ac:dyDescent="0.7">
      <c r="A22" s="43" t="s">
        <v>26</v>
      </c>
      <c r="B22" s="38" t="s">
        <v>11</v>
      </c>
      <c r="C22" s="40">
        <f>(SUM(C12:C13)-C14)/100</f>
        <v>21726.94</v>
      </c>
      <c r="D22" s="40">
        <f t="shared" ref="D22:H22" si="1">(SUM(D12:D13)-D14)/100</f>
        <v>23831.46</v>
      </c>
      <c r="E22" s="40">
        <f t="shared" si="1"/>
        <v>16842.23</v>
      </c>
      <c r="F22" s="40">
        <f t="shared" si="1"/>
        <v>18008.310000000001</v>
      </c>
      <c r="G22" s="40">
        <f t="shared" si="1"/>
        <v>26720.959999999999</v>
      </c>
      <c r="H22" s="40">
        <f t="shared" si="1"/>
        <v>28554.35</v>
      </c>
    </row>
    <row r="23" spans="1:10" ht="24" x14ac:dyDescent="0.7">
      <c r="A23" s="37" t="s">
        <v>27</v>
      </c>
      <c r="B23" s="38" t="s">
        <v>19</v>
      </c>
      <c r="C23" s="7"/>
      <c r="D23" s="41">
        <f>D20/AVERAGE(C22:D22)</f>
        <v>13.268982668399243</v>
      </c>
      <c r="E23" s="41">
        <f t="shared" ref="E23:H23" si="2">E20/AVERAGE(D22:E22)</f>
        <v>14.685929405470709</v>
      </c>
      <c r="F23" s="41">
        <f t="shared" si="2"/>
        <v>15.617889421512551</v>
      </c>
      <c r="G23" s="41">
        <f t="shared" si="2"/>
        <v>14.030860329265376</v>
      </c>
      <c r="H23" s="41">
        <f t="shared" si="2"/>
        <v>13.443361240307834</v>
      </c>
    </row>
    <row r="24" spans="1:10" ht="24" x14ac:dyDescent="0.7">
      <c r="A24" s="37" t="s">
        <v>28</v>
      </c>
      <c r="B24" s="38" t="s">
        <v>14</v>
      </c>
      <c r="C24" s="41">
        <f>C21/C20*100</f>
        <v>8.1684888549877108</v>
      </c>
      <c r="D24" s="41">
        <f>D21/D20*100</f>
        <v>8.1637366582410493</v>
      </c>
      <c r="E24" s="41">
        <f t="shared" ref="E24:H24" si="3">E21/E20*100</f>
        <v>8.0331750436366161</v>
      </c>
      <c r="F24" s="41">
        <f t="shared" si="3"/>
        <v>8.0756229543604441</v>
      </c>
      <c r="G24" s="41">
        <f t="shared" si="3"/>
        <v>9.5466668740206782</v>
      </c>
      <c r="H24" s="41">
        <f t="shared" si="3"/>
        <v>7.3343466212172821</v>
      </c>
    </row>
    <row r="25" spans="1:10" ht="24" x14ac:dyDescent="0.7">
      <c r="A25" s="36" t="s">
        <v>29</v>
      </c>
      <c r="B25" s="31" t="s">
        <v>14</v>
      </c>
      <c r="C25" s="34"/>
      <c r="D25" s="34">
        <f>D21/AVERAGE(C22:D22)*100</f>
        <v>108.32448022757606</v>
      </c>
      <c r="E25" s="34">
        <f t="shared" ref="E25:H25" si="4">E21/AVERAGE(D22:E22)*100</f>
        <v>117.97464159263642</v>
      </c>
      <c r="F25" s="34">
        <f t="shared" si="4"/>
        <v>126.12418631102989</v>
      </c>
      <c r="G25" s="34">
        <f t="shared" si="4"/>
        <v>133.94794951940864</v>
      </c>
      <c r="H25" s="34">
        <f t="shared" si="4"/>
        <v>98.598271090655132</v>
      </c>
    </row>
    <row r="26" spans="1:10" x14ac:dyDescent="0.7">
      <c r="A26" s="32"/>
      <c r="B26" s="33"/>
      <c r="C26" s="33"/>
      <c r="D26" s="33"/>
      <c r="E26" s="33"/>
      <c r="F26" s="33"/>
      <c r="G26" s="33"/>
      <c r="H26" s="33"/>
    </row>
    <row r="27" spans="1:10" x14ac:dyDescent="0.7">
      <c r="A27" s="28" t="s">
        <v>31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7"/>
    <row r="29" spans="1:10" x14ac:dyDescent="0.7"/>
    <row r="30" spans="1:10" x14ac:dyDescent="0.7"/>
    <row r="31" spans="1:10" x14ac:dyDescent="0.7"/>
    <row r="32" spans="1:10" x14ac:dyDescent="0.7"/>
    <row r="33" x14ac:dyDescent="0.7"/>
    <row r="34" x14ac:dyDescent="0.7"/>
    <row r="35" x14ac:dyDescent="0.7"/>
    <row r="36" x14ac:dyDescent="0.7"/>
    <row r="37" x14ac:dyDescent="0.7"/>
    <row r="38" x14ac:dyDescent="0.7"/>
    <row r="39" x14ac:dyDescent="0.7"/>
    <row r="40" x14ac:dyDescent="0.7"/>
    <row r="41" x14ac:dyDescent="0.7"/>
    <row r="42" x14ac:dyDescent="0.7"/>
    <row r="43" x14ac:dyDescent="0.7"/>
    <row r="44" x14ac:dyDescent="0.7"/>
    <row r="45" x14ac:dyDescent="0.7"/>
    <row r="46" x14ac:dyDescent="0.7"/>
    <row r="47" x14ac:dyDescent="0.7"/>
    <row r="48" ht="15" customHeight="1" x14ac:dyDescent="0.7"/>
  </sheetData>
  <phoneticPr fontId="6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D122D4F8-0EF5-4AB3-8BBA-0DD577ED5F1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運転資本回転率!C13:H13</xm:f>
              <xm:sqref>I13</xm:sqref>
            </x14:sparkline>
          </x14:sparklines>
        </x14:sparklineGroup>
        <x14:sparklineGroup displayEmptyCellsAs="gap" high="1" low="1" xr2:uid="{67B8C2AF-8983-4195-BED7-4B186832AE9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運転資本回転率!C12:H12</xm:f>
              <xm:sqref>I12</xm:sqref>
            </x14:sparkline>
          </x14:sparklines>
        </x14:sparklineGroup>
        <x14:sparklineGroup displayEmptyCellsAs="gap" high="1" low="1" xr2:uid="{4BDD753F-A776-4EB5-B0DD-5FA8B5F4010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運転資本回転率!C10:H10</xm:f>
              <xm:sqref>I10</xm:sqref>
            </x14:sparkline>
          </x14:sparklines>
        </x14:sparklineGroup>
        <x14:sparklineGroup displayEmptyCellsAs="gap" high="1" low="1" xr2:uid="{867C8BE9-5EB6-448F-BCC2-D8E25B8F0A6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運転資本回転率!C11:H11</xm:f>
              <xm:sqref>I11</xm:sqref>
            </x14:sparkline>
          </x14:sparklines>
        </x14:sparklineGroup>
        <x14:sparklineGroup displayEmptyCellsAs="gap" high="1" low="1" xr2:uid="{052EC34A-FE72-4FD5-96B4-EF34C16B775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運転資本回転率!C14:H14</xm:f>
              <xm:sqref>I14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運転資本回転率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2023-10-03T04:45:09Z</dcterms:modified>
</cp:coreProperties>
</file>