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3" documentId="8_{95444A26-C0CE-4887-B2F2-727B48A6093F}" xr6:coauthVersionLast="47" xr6:coauthVersionMax="47" xr10:uidLastSave="{0ABA2AC2-6F89-4C24-B2D4-C61F4B19A77A}"/>
  <bookViews>
    <workbookView xWindow="-98" yWindow="-98" windowWidth="20715" windowHeight="13155" xr2:uid="{68E2C076-72C9-4123-A12C-10F250F0AE54}"/>
  </bookViews>
  <sheets>
    <sheet name="利潤分配率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4" l="1"/>
  <c r="E29" i="44"/>
  <c r="F29" i="44"/>
  <c r="G29" i="44"/>
  <c r="H29" i="44"/>
  <c r="D30" i="44"/>
  <c r="E30" i="44"/>
  <c r="F30" i="44"/>
  <c r="G30" i="44"/>
  <c r="H30" i="44"/>
  <c r="D31" i="44"/>
  <c r="E31" i="44"/>
  <c r="F31" i="44"/>
  <c r="G31" i="44"/>
  <c r="H31" i="44"/>
  <c r="D32" i="44"/>
  <c r="E32" i="44"/>
  <c r="F32" i="44"/>
  <c r="G32" i="44"/>
  <c r="H32" i="44"/>
  <c r="D33" i="44"/>
  <c r="E33" i="44"/>
  <c r="F33" i="44"/>
  <c r="G33" i="44"/>
  <c r="H33" i="44"/>
  <c r="C33" i="44"/>
  <c r="C32" i="44"/>
  <c r="C31" i="44"/>
  <c r="C30" i="44"/>
  <c r="C29" i="44"/>
  <c r="D27" i="44"/>
  <c r="E27" i="44"/>
  <c r="F27" i="44"/>
  <c r="G27" i="44"/>
  <c r="H27" i="44"/>
  <c r="C27" i="44"/>
  <c r="D26" i="44"/>
  <c r="E26" i="44"/>
  <c r="F26" i="44"/>
  <c r="G26" i="44"/>
  <c r="H26" i="44"/>
  <c r="C26" i="44"/>
  <c r="D25" i="44"/>
  <c r="E25" i="44"/>
  <c r="F25" i="44"/>
  <c r="G25" i="44"/>
  <c r="H25" i="44"/>
  <c r="C25" i="44"/>
  <c r="C23" i="44"/>
  <c r="D24" i="44"/>
  <c r="E24" i="44"/>
  <c r="F24" i="44"/>
  <c r="G24" i="44"/>
  <c r="H24" i="44"/>
  <c r="C24" i="44"/>
  <c r="C28" i="44" s="1"/>
  <c r="H23" i="44"/>
  <c r="H28" i="44" s="1"/>
  <c r="G23" i="44"/>
  <c r="G28" i="44" s="1"/>
  <c r="F23" i="44"/>
  <c r="F28" i="44" s="1"/>
  <c r="E23" i="44"/>
  <c r="E28" i="44" s="1"/>
  <c r="D23" i="44"/>
  <c r="H22" i="44"/>
  <c r="G22" i="44"/>
  <c r="F22" i="44"/>
  <c r="E22" i="44"/>
  <c r="D22" i="44"/>
  <c r="C22" i="44"/>
  <c r="D28" i="44" l="1"/>
</calcChain>
</file>

<file path=xl/sharedStrings.xml><?xml version="1.0" encoding="utf-8"?>
<sst xmlns="http://schemas.openxmlformats.org/spreadsheetml/2006/main" count="56" uniqueCount="40">
  <si>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</si>
  <si>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</si>
  <si>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</si>
  <si>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</si>
  <si>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</si>
  <si>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</si>
  <si>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</si>
  <si>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</si>
  <si>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</si>
  <si>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</si>
  <si>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</si>
  <si>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%</t>
    <phoneticPr fontId="6"/>
  </si>
  <si>
    <t>営業利益</t>
    <rPh sb="0" eb="4">
      <t>エイギョウリエキ</t>
    </rPh>
    <phoneticPr fontId="6"/>
  </si>
  <si>
    <t>サンプル_ファーストリテイリング</t>
    <phoneticPr fontId="7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</si>
  <si>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</si>
  <si>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</si>
  <si>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</si>
  <si>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人件費</t>
    <rPh sb="0" eb="3">
      <t>ジンケンヒ</t>
    </rPh>
    <phoneticPr fontId="6"/>
  </si>
  <si>
    <t>利潤分配率</t>
    <phoneticPr fontId="6"/>
  </si>
  <si>
    <t>※FY17=2017年度＝2017年8月期</t>
    <rPh sb="17" eb="18">
      <t>ネン</t>
    </rPh>
    <rPh sb="19" eb="21">
      <t>ガツキ</t>
    </rPh>
    <phoneticPr fontId="6"/>
  </si>
  <si>
    <t>売上総利益</t>
    <rPh sb="0" eb="5">
      <t>ウリアゲソウリエキ</t>
    </rPh>
    <phoneticPr fontId="6"/>
  </si>
  <si>
    <t>広告宣伝費</t>
  </si>
  <si>
    <t>地代家賃</t>
  </si>
  <si>
    <t>減価償却費及びその他の償却費</t>
  </si>
  <si>
    <t>委託費</t>
  </si>
  <si>
    <t>人件費</t>
  </si>
  <si>
    <t>物流費</t>
  </si>
  <si>
    <t>その他</t>
  </si>
  <si>
    <t>売上総利益</t>
    <rPh sb="0" eb="2">
      <t>ウリアゲ</t>
    </rPh>
    <rPh sb="2" eb="5">
      <t>ソウリエキ</t>
    </rPh>
    <rPh sb="4" eb="5">
      <t>エキ</t>
    </rPh>
    <phoneticPr fontId="6"/>
  </si>
  <si>
    <t>販売費</t>
    <rPh sb="0" eb="3">
      <t>ハンバイヒ</t>
    </rPh>
    <phoneticPr fontId="6"/>
  </si>
  <si>
    <t>不動産費</t>
    <rPh sb="0" eb="3">
      <t>フドウサン</t>
    </rPh>
    <rPh sb="3" eb="4">
      <t>ヒ</t>
    </rPh>
    <phoneticPr fontId="6"/>
  </si>
  <si>
    <t>その他</t>
    <rPh sb="2" eb="3">
      <t>タ</t>
    </rPh>
    <phoneticPr fontId="6"/>
  </si>
  <si>
    <t>※営業利益＝売上総利益-(販売費＋人件費＋不動産費＋その他）</t>
    <rPh sb="1" eb="5">
      <t>エイギョウリエキ</t>
    </rPh>
    <rPh sb="6" eb="11">
      <t>ウリアゲソウリエキ</t>
    </rPh>
    <rPh sb="13" eb="16">
      <t>ハンバイヒ</t>
    </rPh>
    <rPh sb="17" eb="20">
      <t>ジンケンヒ</t>
    </rPh>
    <rPh sb="21" eb="25">
      <t>フドウサンヒ</t>
    </rPh>
    <rPh sb="28" eb="29">
      <t>タ</t>
    </rPh>
    <phoneticPr fontId="6"/>
  </si>
  <si>
    <t>販売分配率</t>
    <rPh sb="0" eb="5">
      <t>ハンバイブンパイリツ</t>
    </rPh>
    <phoneticPr fontId="6"/>
  </si>
  <si>
    <t>労働分配率</t>
    <rPh sb="0" eb="5">
      <t>ロウドウブンパイリツ</t>
    </rPh>
    <phoneticPr fontId="6"/>
  </si>
  <si>
    <t>不動産分配率</t>
    <rPh sb="0" eb="6">
      <t>フドウサンブンパイリツ</t>
    </rPh>
    <phoneticPr fontId="6"/>
  </si>
  <si>
    <t>その他経費分配率</t>
    <rPh sb="2" eb="5">
      <t>タケイヒ</t>
    </rPh>
    <rPh sb="5" eb="8">
      <t>ブンパイリツ</t>
    </rPh>
    <phoneticPr fontId="6"/>
  </si>
  <si>
    <t>利潤分配率</t>
    <rPh sb="0" eb="5">
      <t>リジュンブンパイリツ</t>
    </rPh>
    <phoneticPr fontId="6"/>
  </si>
  <si>
    <t>利潤分配率の計算</t>
    <rPh sb="0" eb="4">
      <t>リジュンブンパイ</t>
    </rPh>
    <rPh sb="4" eb="5">
      <t>リツ</t>
    </rPh>
    <rPh sb="6" eb="8">
      <t>ケイサン</t>
    </rPh>
    <phoneticPr fontId="6"/>
  </si>
  <si>
    <t>利潤分配率の推移</t>
    <rPh sb="6" eb="8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</si>
</sst>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8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8" fillId="2" borderId="0" xfId="6" applyFont="1" applyFill="1" applyAlignment="1"/>
    <xf numFmtId="178" fontId="12" fillId="0" borderId="1" xfId="1" applyNumberFormat="1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8" fillId="0" borderId="1" xfId="11" applyFont="1" applyBorder="1" applyAlignment="1">
      <alignment vertical="center" wrapText="1"/>
    </xf>
    <xf numFmtId="0" fontId="8" fillId="0" borderId="2" xfId="11" applyFont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4" fillId="0" borderId="0" xfId="11" applyFont="1">
      <alignment vertical="center"/>
    </xf>
    <xf numFmtId="40" fontId="12" fillId="0" borderId="0" xfId="12" applyNumberFormat="1" applyFont="1" applyBorder="1">
      <alignment vertical="center"/>
    </xf>
    <xf numFmtId="178" fontId="12" fillId="0" borderId="5" xfId="1" applyNumberFormat="1" applyFont="1" applyBorder="1">
      <alignment vertical="center"/>
    </xf>
    <xf numFmtId="0" fontId="15" fillId="0" borderId="1" xfId="11" applyFont="1" applyBorder="1" applyAlignment="1">
      <alignment vertical="center" wrapText="1"/>
    </xf>
    <xf numFmtId="0" fontId="14" fillId="5" borderId="14" xfId="11" applyFont="1" applyFill="1" applyBorder="1" applyAlignment="1">
      <alignment vertical="center" wrapText="1"/>
    </xf>
    <xf numFmtId="0" fontId="14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2" fillId="0" borderId="14" xfId="1" applyFont="1" applyBorder="1">
      <alignment vertical="center"/>
    </xf>
    <xf numFmtId="38" fontId="12" fillId="0" borderId="1" xfId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0" fontId="8" fillId="0" borderId="5" xfId="0" applyFont="1" applyBorder="1" applyAlignment="1">
      <alignment vertical="center" wrapText="1"/>
    </xf>
    <xf numFmtId="0" fontId="15" fillId="5" borderId="1" xfId="11" applyFont="1" applyFill="1" applyBorder="1" applyAlignment="1">
      <alignment vertical="center" wrapText="1"/>
    </xf>
    <xf numFmtId="0" fontId="8" fillId="5" borderId="5" xfId="11" applyFont="1" applyFill="1" applyBorder="1" applyAlignment="1">
      <alignment vertical="center" wrapText="1"/>
    </xf>
    <xf numFmtId="0" fontId="12" fillId="0" borderId="1" xfId="11" applyFont="1" applyBorder="1" applyAlignment="1">
      <alignment vertical="center" wrapText="1"/>
    </xf>
    <xf numFmtId="176" fontId="13" fillId="3" borderId="10" xfId="1" applyNumberFormat="1" applyFont="1" applyFill="1" applyBorder="1" applyAlignment="1">
      <alignment vertical="center" wrapText="1"/>
    </xf>
    <xf numFmtId="176" fontId="13" fillId="3" borderId="10" xfId="12" applyNumberFormat="1" applyFont="1" applyFill="1" applyBorder="1" applyAlignment="1">
      <alignment vertical="center" wrapText="1"/>
    </xf>
    <xf numFmtId="176" fontId="13" fillId="3" borderId="6" xfId="1" applyNumberFormat="1" applyFont="1" applyFill="1" applyBorder="1" applyAlignment="1">
      <alignment vertical="center"/>
    </xf>
    <xf numFmtId="176" fontId="13" fillId="3" borderId="10" xfId="1" applyNumberFormat="1" applyFont="1" applyFill="1" applyBorder="1" applyAlignment="1">
      <alignment vertical="center"/>
    </xf>
    <xf numFmtId="176" fontId="13" fillId="3" borderId="2" xfId="1" applyNumberFormat="1" applyFont="1" applyFill="1" applyBorder="1" applyAlignment="1">
      <alignment vertical="center"/>
    </xf>
    <xf numFmtId="176" fontId="13" fillId="3" borderId="6" xfId="12" applyNumberFormat="1" applyFont="1" applyFill="1" applyBorder="1" applyAlignment="1">
      <alignment vertical="center"/>
    </xf>
    <xf numFmtId="176" fontId="13" fillId="3" borderId="10" xfId="12" applyNumberFormat="1" applyFont="1" applyFill="1" applyBorder="1" applyAlignment="1">
      <alignment vertical="center"/>
    </xf>
    <xf numFmtId="176" fontId="13" fillId="3" borderId="2" xfId="12" applyNumberFormat="1" applyFont="1" applyFill="1" applyBorder="1" applyAlignment="1">
      <alignment vertical="center"/>
    </xf>
    <xf numFmtId="38" fontId="12" fillId="0" borderId="0" xfId="1" applyFont="1" applyBorder="1">
      <alignment vertical="center"/>
    </xf>
    <xf numFmtId="38" fontId="13" fillId="3" borderId="10" xfId="1" applyFont="1" applyFill="1" applyBorder="1" applyAlignment="1">
      <alignment vertical="center"/>
    </xf>
    <xf numFmtId="176" fontId="13" fillId="3" borderId="11" xfId="1" applyNumberFormat="1" applyFont="1" applyFill="1" applyBorder="1" applyAlignment="1">
      <alignment vertical="center"/>
    </xf>
    <xf numFmtId="176" fontId="13" fillId="3" borderId="12" xfId="1" applyNumberFormat="1" applyFont="1" applyFill="1" applyBorder="1" applyAlignment="1">
      <alignment vertical="center"/>
    </xf>
    <xf numFmtId="176" fontId="13" fillId="3" borderId="12" xfId="1" applyNumberFormat="1" applyFont="1" applyFill="1" applyBorder="1" applyAlignment="1">
      <alignment vertical="center" wrapText="1"/>
    </xf>
    <xf numFmtId="176" fontId="13" fillId="3" borderId="13" xfId="1" applyNumberFormat="1" applyFont="1" applyFill="1" applyBorder="1" applyAlignment="1">
      <alignment vertical="center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利潤分配率の推移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728947368421038E-2"/>
          <c:y val="0.12509500000000001"/>
          <c:w val="0.86220014619883045"/>
          <c:h val="0.66118444444444446"/>
        </c:manualLayout>
      </c:layout>
      <c:areaChart>
        <c:grouping val="percentStacked"/>
        <c:varyColors val="0"/>
        <c:ser>
          <c:idx val="10"/>
          <c:order val="4"/>
          <c:tx>
            <c:strRef>
              <c:f>利潤分配率!$A$33:$B$33</c:f>
              <c:strCache>
                <c:ptCount val="2"/>
                <c:pt idx="0">
                  <c:v>利潤分配率</c:v>
                </c:pt>
                <c:pt idx="1">
                  <c:v>%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利潤分配率!$C$22:$H$22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利潤分配率!$C$33:$H$33</c:f>
              <c:numCache>
                <c:formatCode>#,##0.0;[Red]\-#,##0.0</c:formatCode>
                <c:ptCount val="6"/>
                <c:pt idx="0">
                  <c:v>20.240440187451409</c:v>
                </c:pt>
                <c:pt idx="1">
                  <c:v>24.045465628381166</c:v>
                </c:pt>
                <c:pt idx="2">
                  <c:v>23.685176600471085</c:v>
                </c:pt>
                <c:pt idx="3">
                  <c:v>17.423463767299129</c:v>
                </c:pt>
                <c:pt idx="4">
                  <c:v>23.793361919261045</c:v>
                </c:pt>
                <c:pt idx="5">
                  <c:v>25.413739301774292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56-441B-8BB9-51703C8EBF75}"/>
            </c:ext>
          </c:extLst>
        </c:ser>
        <c:ser>
          <c:idx val="5"/>
          <c:order val="0"/>
          <c:tx>
            <c:strRef>
              <c:f>利潤分配率!$A$29:$B$29</c:f>
              <c:strCache>
                <c:ptCount val="2"/>
                <c:pt idx="0">
                  <c:v>販売分配率</c:v>
                </c:pt>
                <c:pt idx="1">
                  <c:v>%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利潤分配率!$C$22:$H$22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利潤分配率!$C$29:$H$29</c:f>
              <c:numCache>
                <c:formatCode>#,##0.0;[Red]\-#,##0.0</c:formatCode>
                <c:ptCount val="6"/>
                <c:pt idx="0">
                  <c:v>7.8017132820602502</c:v>
                </c:pt>
                <c:pt idx="1">
                  <c:v>6.696598649822465</c:v>
                </c:pt>
                <c:pt idx="2">
                  <c:v>15.01820802975452</c:v>
                </c:pt>
                <c:pt idx="3">
                  <c:v>16.63430155403778</c:v>
                </c:pt>
                <c:pt idx="4">
                  <c:v>14.707413252883036</c:v>
                </c:pt>
                <c:pt idx="5">
                  <c:v>14.284104439706709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6-441B-8BB9-51703C8EBF75}"/>
            </c:ext>
          </c:extLst>
        </c:ser>
        <c:ser>
          <c:idx val="6"/>
          <c:order val="1"/>
          <c:tx>
            <c:strRef>
              <c:f>利潤分配率!$A$30:$B$30</c:f>
              <c:strCache>
                <c:ptCount val="2"/>
                <c:pt idx="0">
                  <c:v>労働分配率</c:v>
                </c:pt>
                <c:pt idx="1">
                  <c:v>%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利潤分配率!$C$22:$H$22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利潤分配率!$C$30:$H$30</c:f>
              <c:numCache>
                <c:formatCode>#,##0.0;[Red]\-#,##0.0</c:formatCode>
                <c:ptCount val="6"/>
                <c:pt idx="0">
                  <c:v>27.772370384790086</c:v>
                </c:pt>
                <c:pt idx="1">
                  <c:v>27.154512275033909</c:v>
                </c:pt>
                <c:pt idx="2">
                  <c:v>26.926268421282984</c:v>
                </c:pt>
                <c:pt idx="3">
                  <c:v>28.442631770414355</c:v>
                </c:pt>
                <c:pt idx="4">
                  <c:v>26.571038823786846</c:v>
                </c:pt>
                <c:pt idx="5">
                  <c:v>26.400598578624347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6-441B-8BB9-51703C8EBF75}"/>
            </c:ext>
          </c:extLst>
        </c:ser>
        <c:ser>
          <c:idx val="8"/>
          <c:order val="2"/>
          <c:tx>
            <c:strRef>
              <c:f>利潤分配率!$A$31:$B$31</c:f>
              <c:strCache>
                <c:ptCount val="2"/>
                <c:pt idx="0">
                  <c:v>不動産分配率</c:v>
                </c:pt>
                <c:pt idx="1">
                  <c:v>%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利潤分配率!$C$22:$H$22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利潤分配率!$C$31:$H$31</c:f>
              <c:numCache>
                <c:formatCode>#,##0.0;[Red]\-#,##0.0</c:formatCode>
                <c:ptCount val="6"/>
                <c:pt idx="0">
                  <c:v>23.505332422691691</c:v>
                </c:pt>
                <c:pt idx="1">
                  <c:v>22.560232242727174</c:v>
                </c:pt>
                <c:pt idx="2">
                  <c:v>22.001123654718231</c:v>
                </c:pt>
                <c:pt idx="3">
                  <c:v>23.719443149270631</c:v>
                </c:pt>
                <c:pt idx="4">
                  <c:v>22.384923018189777</c:v>
                </c:pt>
                <c:pt idx="5">
                  <c:v>21.429346758817722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56-441B-8BB9-51703C8EBF75}"/>
            </c:ext>
          </c:extLst>
        </c:ser>
        <c:ser>
          <c:idx val="9"/>
          <c:order val="3"/>
          <c:tx>
            <c:strRef>
              <c:f>利潤分配率!$A$32:$B$32</c:f>
              <c:strCache>
                <c:ptCount val="2"/>
                <c:pt idx="0">
                  <c:v>その他経費分配率</c:v>
                </c:pt>
                <c:pt idx="1">
                  <c:v>%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利潤分配率!$C$22:$H$22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利潤分配率!$C$32:$H$32</c:f>
              <c:numCache>
                <c:formatCode>#,##0.0;[Red]\-#,##0.0</c:formatCode>
                <c:ptCount val="6"/>
                <c:pt idx="0">
                  <c:v>20.680143723006569</c:v>
                </c:pt>
                <c:pt idx="1">
                  <c:v>19.543191204035288</c:v>
                </c:pt>
                <c:pt idx="2">
                  <c:v>12.369223293773183</c:v>
                </c:pt>
                <c:pt idx="3">
                  <c:v>13.780159758978117</c:v>
                </c:pt>
                <c:pt idx="4">
                  <c:v>12.543262985879297</c:v>
                </c:pt>
                <c:pt idx="5">
                  <c:v>12.472210921076945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56-441B-8BB9-51703C8EB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691071"/>
        <c:axId val="845716143"/>
      </c:areaChart>
      <c:catAx>
        <c:axId val="144369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45716143"/>
        <c:crosses val="autoZero"/>
        <c:auto val="1"/>
        <c:lblAlgn val="ctr"/>
        <c:lblOffset val="100"/>
        <c:noMultiLvlLbl val="0"/>
      </c:catAx>
      <c:valAx>
        <c:axId val="84571614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 sz="1000"/>
                  <a:t>(%)</a:t>
                </a:r>
                <a:endParaRPr lang="ja-JP" altLang="en-US" sz="1000"/>
              </a:p>
            </c:rich>
          </c:tx>
          <c:layout>
            <c:manualLayout>
              <c:xMode val="edge"/>
              <c:yMode val="edge"/>
              <c:x val="7.4269005847953217E-3"/>
              <c:y val="2.8393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crossAx val="14436910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3733040935672511E-2"/>
          <c:y val="0.87072111111111106"/>
          <c:w val="0.9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36</xdr:row>
      <xdr:rowOff>95250</xdr:rowOff>
    </xdr:from>
    <xdr:to>
      <xdr:col>8</xdr:col>
      <xdr:colOff>477300</xdr:colOff>
      <xdr:row>55</xdr:row>
      <xdr:rowOff>75750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8845CB9-3D85-4EAE-ACC5-F15C257C7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21C2-9F56-4228-9384-F3A58CFA759E}">
  <dimension ref="A1:J64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10.75" style="10" customWidth="1"/>
    <col min="10" max="10" width="9.625" style="10" customWidth="1"/>
    <col min="11" max="16384" width="10" style="10" hidden="1"/>
  </cols>
  <sheetData>
    <row r="1" spans="1:10" x14ac:dyDescent="0.45">
      <c r="A1" s="5" t="s">
        <v>16</v>
      </c>
      <c r="B1" s="8"/>
      <c r="C1" s="8"/>
      <c r="D1" s="8"/>
      <c r="E1" s="8"/>
      <c r="F1" s="8"/>
      <c r="G1" s="8"/>
      <c r="H1" s="8"/>
      <c r="I1" s="8"/>
      <c r="J1" s="9"/>
    </row>
    <row r="2" spans="1:10" x14ac:dyDescent="0.45">
      <c r="A2" s="8" t="s">
        <v>18</v>
      </c>
      <c r="B2" s="8"/>
      <c r="C2" s="8"/>
      <c r="D2" s="8"/>
      <c r="E2" s="8"/>
      <c r="F2" s="8"/>
      <c r="G2" s="8"/>
      <c r="H2" s="8"/>
      <c r="I2" s="8"/>
      <c r="J2" s="9"/>
    </row>
    <row r="3" spans="1:10" x14ac:dyDescent="0.45">
      <c r="A3" s="8" t="s">
        <v>13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45">
      <c r="A4" s="8" t="s">
        <v>0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7"/>
    <row r="6" spans="1:10" x14ac:dyDescent="0.45">
      <c r="A6" s="11" t="s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7">
      <c r="C7" s="33"/>
      <c r="E7" s="33"/>
      <c r="G7" s="33"/>
      <c r="I7" s="33"/>
    </row>
    <row r="8" spans="1:10" ht="15.4" thickBot="1" x14ac:dyDescent="0.75">
      <c r="A8" s="12" t="s">
        <v>14</v>
      </c>
      <c r="B8" s="12"/>
    </row>
    <row r="9" spans="1:10" x14ac:dyDescent="0.7">
      <c r="A9" s="10" t="s">
        <v>4</v>
      </c>
      <c r="B9" s="10" t="s">
        <v>2</v>
      </c>
      <c r="C9" s="13" t="s">
        <v>5</v>
      </c>
      <c r="D9" s="14" t="s">
        <v>6</v>
      </c>
      <c r="E9" s="14" t="s">
        <v>15</v>
      </c>
      <c r="F9" s="14" t="s">
        <v>7</v>
      </c>
      <c r="G9" s="14" t="s">
        <v>8</v>
      </c>
      <c r="H9" s="15" t="s">
        <v>9</v>
      </c>
    </row>
    <row r="10" spans="1:10" x14ac:dyDescent="0.7">
      <c r="A10" s="7" t="s">
        <v>20</v>
      </c>
      <c r="B10" s="2" t="s">
        <v>3</v>
      </c>
      <c r="C10" s="40">
        <v>909249</v>
      </c>
      <c r="D10" s="41">
        <v>1049936</v>
      </c>
      <c r="E10" s="47">
        <v>1119561</v>
      </c>
      <c r="F10" s="38">
        <v>975845</v>
      </c>
      <c r="G10" s="41">
        <v>1073955</v>
      </c>
      <c r="H10" s="42">
        <v>1206859</v>
      </c>
    </row>
    <row r="11" spans="1:10" x14ac:dyDescent="0.7">
      <c r="A11" s="37" t="s">
        <v>21</v>
      </c>
      <c r="B11" s="17" t="s">
        <v>3</v>
      </c>
      <c r="C11" s="43">
        <v>70937</v>
      </c>
      <c r="D11" s="44">
        <v>70310</v>
      </c>
      <c r="E11" s="39">
        <v>74436</v>
      </c>
      <c r="F11" s="39">
        <v>68307</v>
      </c>
      <c r="G11" s="44">
        <v>66576</v>
      </c>
      <c r="H11" s="45">
        <v>79267</v>
      </c>
    </row>
    <row r="12" spans="1:10" x14ac:dyDescent="0.7">
      <c r="A12" s="25" t="s">
        <v>22</v>
      </c>
      <c r="B12" s="17" t="s">
        <v>3</v>
      </c>
      <c r="C12" s="43">
        <v>174034</v>
      </c>
      <c r="D12" s="44">
        <v>191813</v>
      </c>
      <c r="E12" s="39">
        <v>197840</v>
      </c>
      <c r="F12" s="39">
        <v>53617</v>
      </c>
      <c r="G12" s="44">
        <v>62494</v>
      </c>
      <c r="H12" s="45">
        <v>78347</v>
      </c>
    </row>
    <row r="13" spans="1:10" ht="21" x14ac:dyDescent="0.7">
      <c r="A13" s="4" t="s">
        <v>23</v>
      </c>
      <c r="B13" s="2" t="s">
        <v>3</v>
      </c>
      <c r="C13" s="40">
        <v>39688</v>
      </c>
      <c r="D13" s="41">
        <v>45055</v>
      </c>
      <c r="E13" s="38">
        <v>48476</v>
      </c>
      <c r="F13" s="38">
        <v>177848</v>
      </c>
      <c r="G13" s="41">
        <v>177910</v>
      </c>
      <c r="H13" s="42">
        <v>180275</v>
      </c>
    </row>
    <row r="14" spans="1:10" x14ac:dyDescent="0.7">
      <c r="A14" s="16" t="s">
        <v>24</v>
      </c>
      <c r="B14" s="17" t="s">
        <v>3</v>
      </c>
      <c r="C14" s="43">
        <v>33244</v>
      </c>
      <c r="D14" s="44">
        <v>41005</v>
      </c>
      <c r="E14" s="39">
        <v>46197</v>
      </c>
      <c r="F14" s="39">
        <v>49686</v>
      </c>
      <c r="G14" s="44">
        <v>50320</v>
      </c>
      <c r="H14" s="45">
        <v>55420</v>
      </c>
    </row>
    <row r="15" spans="1:10" x14ac:dyDescent="0.7">
      <c r="A15" s="16" t="s">
        <v>25</v>
      </c>
      <c r="B15" s="17" t="s">
        <v>3</v>
      </c>
      <c r="C15" s="43">
        <v>252520</v>
      </c>
      <c r="D15" s="44">
        <v>285105</v>
      </c>
      <c r="E15" s="39">
        <v>301456</v>
      </c>
      <c r="F15" s="39">
        <v>277556</v>
      </c>
      <c r="G15" s="44">
        <v>285361</v>
      </c>
      <c r="H15" s="45">
        <v>318618</v>
      </c>
    </row>
    <row r="16" spans="1:10" x14ac:dyDescent="0.7">
      <c r="A16" s="16" t="s">
        <v>26</v>
      </c>
      <c r="B16" s="17" t="s">
        <v>3</v>
      </c>
      <c r="C16" s="43"/>
      <c r="D16" s="44"/>
      <c r="E16" s="39">
        <v>93702</v>
      </c>
      <c r="F16" s="39">
        <v>94018</v>
      </c>
      <c r="G16" s="44">
        <v>91375</v>
      </c>
      <c r="H16" s="45">
        <v>93122</v>
      </c>
    </row>
    <row r="17" spans="1:10" ht="15.4" thickBot="1" x14ac:dyDescent="0.75">
      <c r="A17" s="34" t="s">
        <v>27</v>
      </c>
      <c r="B17" s="3" t="s">
        <v>3</v>
      </c>
      <c r="C17" s="48">
        <v>154790</v>
      </c>
      <c r="D17" s="49">
        <v>164186</v>
      </c>
      <c r="E17" s="50">
        <v>92284</v>
      </c>
      <c r="F17" s="50">
        <v>84787</v>
      </c>
      <c r="G17" s="49">
        <v>84389</v>
      </c>
      <c r="H17" s="51">
        <v>95102</v>
      </c>
    </row>
    <row r="18" spans="1:10" x14ac:dyDescent="0.7">
      <c r="C18" s="1" t="s">
        <v>19</v>
      </c>
    </row>
    <row r="19" spans="1:10" x14ac:dyDescent="0.7"/>
    <row r="20" spans="1:10" x14ac:dyDescent="0.7">
      <c r="A20" s="18" t="s">
        <v>38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7">
      <c r="C21" s="12"/>
      <c r="D21" s="12"/>
      <c r="E21" s="12"/>
      <c r="F21" s="12"/>
      <c r="G21" s="12"/>
      <c r="H21" s="12"/>
    </row>
    <row r="22" spans="1:10" x14ac:dyDescent="0.7">
      <c r="A22" s="12"/>
      <c r="B22" s="12"/>
      <c r="C22" s="19" t="str">
        <f>C9</f>
        <v>FY17</v>
      </c>
      <c r="D22" s="19" t="str">
        <f>D9</f>
        <v>FY18</v>
      </c>
      <c r="E22" s="19" t="str">
        <f>E9</f>
        <v>FY19</v>
      </c>
      <c r="F22" s="19" t="str">
        <f>F9</f>
        <v>FY20</v>
      </c>
      <c r="G22" s="19" t="str">
        <f>G9</f>
        <v>FY21</v>
      </c>
      <c r="H22" s="19" t="str">
        <f>H9</f>
        <v>FY22</v>
      </c>
    </row>
    <row r="23" spans="1:10" x14ac:dyDescent="0.7">
      <c r="A23" s="31" t="s">
        <v>28</v>
      </c>
      <c r="B23" s="20" t="s">
        <v>10</v>
      </c>
      <c r="C23" s="29">
        <f>C10/100</f>
        <v>9092.49</v>
      </c>
      <c r="D23" s="29">
        <f>D10/100</f>
        <v>10499.36</v>
      </c>
      <c r="E23" s="29">
        <f>E10/100</f>
        <v>11195.61</v>
      </c>
      <c r="F23" s="29">
        <f>F10/100</f>
        <v>9758.4500000000007</v>
      </c>
      <c r="G23" s="29">
        <f>G10/100</f>
        <v>10739.55</v>
      </c>
      <c r="H23" s="29">
        <f>H10/100</f>
        <v>12068.59</v>
      </c>
    </row>
    <row r="24" spans="1:10" x14ac:dyDescent="0.7">
      <c r="A24" s="32" t="s">
        <v>29</v>
      </c>
      <c r="B24" s="28" t="s">
        <v>10</v>
      </c>
      <c r="C24" s="30">
        <f>SUM(C11,C16)/100</f>
        <v>709.37</v>
      </c>
      <c r="D24" s="30">
        <f t="shared" ref="D24:H24" si="0">SUM(D11,D16)/100</f>
        <v>703.1</v>
      </c>
      <c r="E24" s="30">
        <f t="shared" si="0"/>
        <v>1681.38</v>
      </c>
      <c r="F24" s="30">
        <f t="shared" si="0"/>
        <v>1623.25</v>
      </c>
      <c r="G24" s="30">
        <f t="shared" si="0"/>
        <v>1579.51</v>
      </c>
      <c r="H24" s="30">
        <f t="shared" si="0"/>
        <v>1723.89</v>
      </c>
    </row>
    <row r="25" spans="1:10" x14ac:dyDescent="0.7">
      <c r="A25" s="32" t="s">
        <v>17</v>
      </c>
      <c r="B25" s="28" t="s">
        <v>10</v>
      </c>
      <c r="C25" s="30">
        <f>C15/100</f>
        <v>2525.1999999999998</v>
      </c>
      <c r="D25" s="30">
        <f t="shared" ref="D25:H25" si="1">D15/100</f>
        <v>2851.05</v>
      </c>
      <c r="E25" s="30">
        <f t="shared" si="1"/>
        <v>3014.56</v>
      </c>
      <c r="F25" s="30">
        <f t="shared" si="1"/>
        <v>2775.56</v>
      </c>
      <c r="G25" s="30">
        <f t="shared" si="1"/>
        <v>2853.61</v>
      </c>
      <c r="H25" s="30">
        <f t="shared" si="1"/>
        <v>3186.18</v>
      </c>
    </row>
    <row r="26" spans="1:10" x14ac:dyDescent="0.7">
      <c r="A26" s="26" t="s">
        <v>30</v>
      </c>
      <c r="B26" s="28" t="s">
        <v>10</v>
      </c>
      <c r="C26" s="29">
        <f>SUM(C12:C13)/100</f>
        <v>2137.2199999999998</v>
      </c>
      <c r="D26" s="29">
        <f t="shared" ref="D26:H26" si="2">SUM(D12:D13)/100</f>
        <v>2368.6799999999998</v>
      </c>
      <c r="E26" s="29">
        <f t="shared" si="2"/>
        <v>2463.16</v>
      </c>
      <c r="F26" s="29">
        <f t="shared" si="2"/>
        <v>2314.65</v>
      </c>
      <c r="G26" s="29">
        <f t="shared" si="2"/>
        <v>2404.04</v>
      </c>
      <c r="H26" s="29">
        <f t="shared" si="2"/>
        <v>2586.2199999999998</v>
      </c>
    </row>
    <row r="27" spans="1:10" x14ac:dyDescent="0.7">
      <c r="A27" s="32" t="s">
        <v>31</v>
      </c>
      <c r="B27" s="28" t="s">
        <v>10</v>
      </c>
      <c r="C27" s="29">
        <f>SUM(C14,C17)/100</f>
        <v>1880.34</v>
      </c>
      <c r="D27" s="29">
        <f t="shared" ref="D27:H27" si="3">SUM(D14,D17)/100</f>
        <v>2051.91</v>
      </c>
      <c r="E27" s="29">
        <f t="shared" si="3"/>
        <v>1384.81</v>
      </c>
      <c r="F27" s="29">
        <f t="shared" si="3"/>
        <v>1344.73</v>
      </c>
      <c r="G27" s="29">
        <f t="shared" si="3"/>
        <v>1347.09</v>
      </c>
      <c r="H27" s="29">
        <f t="shared" si="3"/>
        <v>1505.22</v>
      </c>
    </row>
    <row r="28" spans="1:10" x14ac:dyDescent="0.7">
      <c r="A28" s="32" t="s">
        <v>12</v>
      </c>
      <c r="B28" s="28" t="s">
        <v>10</v>
      </c>
      <c r="C28" s="29">
        <f>C23-SUM(C24:C27)</f>
        <v>1840.3600000000006</v>
      </c>
      <c r="D28" s="29">
        <f t="shared" ref="D28:H28" si="4">D23-SUM(D24:D27)</f>
        <v>2524.6200000000008</v>
      </c>
      <c r="E28" s="29">
        <f t="shared" si="4"/>
        <v>2651.7000000000007</v>
      </c>
      <c r="F28" s="29">
        <f t="shared" si="4"/>
        <v>1700.260000000002</v>
      </c>
      <c r="G28" s="29">
        <f t="shared" si="4"/>
        <v>2555.2999999999993</v>
      </c>
      <c r="H28" s="29">
        <f t="shared" si="4"/>
        <v>3067.0800000000017</v>
      </c>
    </row>
    <row r="29" spans="1:10" x14ac:dyDescent="0.7">
      <c r="A29" s="32" t="s">
        <v>33</v>
      </c>
      <c r="B29" s="28" t="s">
        <v>11</v>
      </c>
      <c r="C29" s="6">
        <f>C24/C23*100</f>
        <v>7.8017132820602502</v>
      </c>
      <c r="D29" s="6">
        <f t="shared" ref="D29:H29" si="5">D24/D23*100</f>
        <v>6.696598649822465</v>
      </c>
      <c r="E29" s="6">
        <f t="shared" si="5"/>
        <v>15.01820802975452</v>
      </c>
      <c r="F29" s="6">
        <f t="shared" si="5"/>
        <v>16.63430155403778</v>
      </c>
      <c r="G29" s="6">
        <f t="shared" si="5"/>
        <v>14.707413252883036</v>
      </c>
      <c r="H29" s="6">
        <f t="shared" si="5"/>
        <v>14.284104439706709</v>
      </c>
    </row>
    <row r="30" spans="1:10" x14ac:dyDescent="0.7">
      <c r="A30" s="32" t="s">
        <v>34</v>
      </c>
      <c r="B30" s="28" t="s">
        <v>11</v>
      </c>
      <c r="C30" s="6">
        <f>C25/C23*100</f>
        <v>27.772370384790086</v>
      </c>
      <c r="D30" s="6">
        <f t="shared" ref="D30:H30" si="6">D25/D23*100</f>
        <v>27.154512275033909</v>
      </c>
      <c r="E30" s="6">
        <f t="shared" si="6"/>
        <v>26.926268421282984</v>
      </c>
      <c r="F30" s="6">
        <f t="shared" si="6"/>
        <v>28.442631770414355</v>
      </c>
      <c r="G30" s="6">
        <f t="shared" si="6"/>
        <v>26.571038823786846</v>
      </c>
      <c r="H30" s="6">
        <f t="shared" si="6"/>
        <v>26.400598578624347</v>
      </c>
    </row>
    <row r="31" spans="1:10" x14ac:dyDescent="0.7">
      <c r="A31" s="27" t="s">
        <v>35</v>
      </c>
      <c r="B31" s="28" t="s">
        <v>11</v>
      </c>
      <c r="C31" s="6">
        <f>C26/C23*100</f>
        <v>23.505332422691691</v>
      </c>
      <c r="D31" s="6">
        <f t="shared" ref="D31:H31" si="7">D26/D23*100</f>
        <v>22.560232242727174</v>
      </c>
      <c r="E31" s="6">
        <f t="shared" si="7"/>
        <v>22.001123654718231</v>
      </c>
      <c r="F31" s="6">
        <f t="shared" si="7"/>
        <v>23.719443149270631</v>
      </c>
      <c r="G31" s="6">
        <f t="shared" si="7"/>
        <v>22.384923018189777</v>
      </c>
      <c r="H31" s="6">
        <f t="shared" si="7"/>
        <v>21.429346758817722</v>
      </c>
    </row>
    <row r="32" spans="1:10" x14ac:dyDescent="0.7">
      <c r="A32" s="35" t="s">
        <v>36</v>
      </c>
      <c r="B32" s="28" t="s">
        <v>11</v>
      </c>
      <c r="C32" s="6">
        <f>C27/C23*100</f>
        <v>20.680143723006569</v>
      </c>
      <c r="D32" s="6">
        <f t="shared" ref="D32:H32" si="8">D27/D23*100</f>
        <v>19.543191204035288</v>
      </c>
      <c r="E32" s="6">
        <f t="shared" si="8"/>
        <v>12.369223293773183</v>
      </c>
      <c r="F32" s="6">
        <f t="shared" si="8"/>
        <v>13.780159758978117</v>
      </c>
      <c r="G32" s="6">
        <f t="shared" si="8"/>
        <v>12.543262985879297</v>
      </c>
      <c r="H32" s="6">
        <f t="shared" si="8"/>
        <v>12.472210921076945</v>
      </c>
    </row>
    <row r="33" spans="1:10" x14ac:dyDescent="0.7">
      <c r="A33" s="36" t="s">
        <v>37</v>
      </c>
      <c r="B33" s="21" t="s">
        <v>11</v>
      </c>
      <c r="C33" s="24">
        <f>C28/C23*100</f>
        <v>20.240440187451409</v>
      </c>
      <c r="D33" s="24">
        <f t="shared" ref="D33:H33" si="9">D28/D23*100</f>
        <v>24.045465628381166</v>
      </c>
      <c r="E33" s="24">
        <f t="shared" si="9"/>
        <v>23.685176600471085</v>
      </c>
      <c r="F33" s="24">
        <f t="shared" si="9"/>
        <v>17.423463767299129</v>
      </c>
      <c r="G33" s="24">
        <f t="shared" si="9"/>
        <v>23.793361919261045</v>
      </c>
      <c r="H33" s="24">
        <f t="shared" si="9"/>
        <v>25.413739301774292</v>
      </c>
    </row>
    <row r="34" spans="1:10" x14ac:dyDescent="0.7">
      <c r="A34" s="22" t="s">
        <v>32</v>
      </c>
      <c r="C34" s="46"/>
      <c r="D34" s="46"/>
      <c r="E34" s="46"/>
      <c r="F34" s="46"/>
      <c r="G34" s="46"/>
      <c r="H34" s="46"/>
    </row>
    <row r="35" spans="1:10" x14ac:dyDescent="0.7">
      <c r="A35" s="22"/>
      <c r="B35" s="23"/>
      <c r="C35" s="23"/>
      <c r="D35" s="23"/>
      <c r="E35" s="23"/>
      <c r="F35" s="23"/>
      <c r="G35" s="23"/>
      <c r="H35" s="23"/>
    </row>
    <row r="36" spans="1:10" x14ac:dyDescent="0.7">
      <c r="A36" s="18" t="s">
        <v>39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7"/>
    <row r="38" spans="1:10" x14ac:dyDescent="0.7"/>
    <row r="39" spans="1:10" x14ac:dyDescent="0.7"/>
    <row r="40" spans="1:10" x14ac:dyDescent="0.7"/>
    <row r="41" spans="1:10" x14ac:dyDescent="0.7"/>
    <row r="42" spans="1:10" x14ac:dyDescent="0.7"/>
    <row r="43" spans="1:10" x14ac:dyDescent="0.7"/>
    <row r="44" spans="1:10" x14ac:dyDescent="0.7"/>
    <row r="45" spans="1:10" x14ac:dyDescent="0.7"/>
    <row r="46" spans="1:10" x14ac:dyDescent="0.7"/>
    <row r="47" spans="1:10" x14ac:dyDescent="0.7"/>
    <row r="48" spans="1:10" x14ac:dyDescent="0.7"/>
    <row r="49" s="10" customFormat="1" x14ac:dyDescent="0.7"/>
    <row r="50" s="10" customFormat="1" x14ac:dyDescent="0.7"/>
    <row r="51" s="10" customFormat="1" x14ac:dyDescent="0.7"/>
    <row r="52" s="10" customFormat="1" x14ac:dyDescent="0.7"/>
    <row r="53" s="10" customFormat="1" x14ac:dyDescent="0.7"/>
    <row r="54" s="10" customFormat="1" x14ac:dyDescent="0.7"/>
    <row r="55" s="10" customFormat="1" x14ac:dyDescent="0.7"/>
    <row r="56" s="10" customFormat="1" x14ac:dyDescent="0.7"/>
    <row r="57" s="10" customFormat="1" ht="15" customHeight="1" x14ac:dyDescent="0.7"/>
    <row r="58" s="10" customFormat="1" ht="15" hidden="1" customHeight="1" x14ac:dyDescent="0.7"/>
    <row r="59" s="10" customFormat="1" ht="15" hidden="1" customHeight="1" x14ac:dyDescent="0.7"/>
    <row r="60" s="10" customFormat="1" ht="15" hidden="1" customHeight="1" x14ac:dyDescent="0.7"/>
    <row r="61" s="10" customFormat="1" ht="15" hidden="1" customHeight="1" x14ac:dyDescent="0.7"/>
    <row r="62" s="10" customFormat="1" ht="15" hidden="1" customHeight="1" x14ac:dyDescent="0.7"/>
    <row r="63" s="10" customFormat="1" ht="15" hidden="1" customHeight="1" x14ac:dyDescent="0.7"/>
    <row r="64" s="10" customFormat="1" ht="15" hidden="1" customHeight="1" x14ac:dyDescent="0.7"/>
  </sheetData>
  <phoneticPr fontId="6"/>
  <pageMargins left="0.7" right="0.7" top="0.75" bottom="0.75" header="0.3" footer="0.3"/>
  <pageSetup paperSize="9" orientation="portrait" r:id="rId1"/>
  <ignoredErrors>
    <ignoredError sqref="C26:H26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46DCB6E-DFD3-4DA4-8491-2EFE7B5875F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利潤分配率!C11:H11</xm:f>
              <xm:sqref>I11</xm:sqref>
            </x14:sparkline>
          </x14:sparklines>
        </x14:sparklineGroup>
        <x14:sparklineGroup displayEmptyCellsAs="gap" high="1" low="1" xr2:uid="{D0E85B40-A310-47D3-851E-62580F6FC0A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利潤分配率!C12:H12</xm:f>
              <xm:sqref>I12</xm:sqref>
            </x14:sparkline>
          </x14:sparklines>
        </x14:sparklineGroup>
        <x14:sparklineGroup displayEmptyCellsAs="gap" high="1" low="1" xr2:uid="{BFDBA3D1-826F-468A-AE60-0AAC7F72E90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利潤分配率!C14:H14</xm:f>
              <xm:sqref>I14</xm:sqref>
            </x14:sparkline>
          </x14:sparklines>
        </x14:sparklineGroup>
        <x14:sparklineGroup displayEmptyCellsAs="gap" high="1" low="1" xr2:uid="{207790BA-FA0C-496C-8662-3905D6959CE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利潤分配率!C13:H13</xm:f>
              <xm:sqref>I13</xm:sqref>
            </x14:sparkline>
          </x14:sparklines>
        </x14:sparklineGroup>
        <x14:sparklineGroup displayEmptyCellsAs="gap" high="1" low="1" xr2:uid="{F28C5CCD-148F-485B-8416-509F7EBA7E6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利潤分配率!C17:H17</xm:f>
              <xm:sqref>I17</xm:sqref>
            </x14:sparkline>
          </x14:sparklines>
        </x14:sparklineGroup>
        <x14:sparklineGroup displayEmptyCellsAs="gap" high="1" low="1" xr2:uid="{1050441F-CC06-4176-95D4-EC23C1F483B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利潤分配率!C16:H16</xm:f>
              <xm:sqref>I16</xm:sqref>
            </x14:sparkline>
          </x14:sparklines>
        </x14:sparklineGroup>
        <x14:sparklineGroup displayEmptyCellsAs="gap" high="1" low="1" xr2:uid="{0512BEB4-C844-4D73-9253-1FF3E669C40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利潤分配率!C15:H15</xm:f>
              <xm:sqref>I15</xm:sqref>
            </x14:sparkline>
          </x14:sparklines>
        </x14:sparklineGroup>
        <x14:sparklineGroup displayEmptyCellsAs="gap" high="1" low="1" xr2:uid="{0AC7FC4F-BDFC-4B4D-927A-72DE4DBE584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利潤分配率!C10:H10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利潤分配率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2023-11-07T05:14:57Z</dcterms:modified>
</cp:coreProperties>
</file>