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filterPrivacy="1" defaultThemeVersion="166925"/>
  <xr:revisionPtr revIDLastSave="2" documentId="8_{A8E9B040-423A-49D6-BE16-EC6FE942A18C}" xr6:coauthVersionLast="47" xr6:coauthVersionMax="47" xr10:uidLastSave="{737FDB3B-D593-47D2-8872-01C3DA1008E4}"/>
  <bookViews>
    <workbookView xWindow="-98" yWindow="-98" windowWidth="20715" windowHeight="13155" xr2:uid="{68E2C076-72C9-4123-A12C-10F250F0AE54}"/>
  </bookViews>
  <sheets>
    <sheet name="純手元資金" sheetId="4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46" l="1"/>
  <c r="E25" i="46"/>
  <c r="F25" i="46"/>
  <c r="G25" i="46"/>
  <c r="H25" i="46"/>
  <c r="C25" i="46"/>
  <c r="D24" i="46"/>
  <c r="E24" i="46"/>
  <c r="F24" i="46"/>
  <c r="G24" i="46"/>
  <c r="H24" i="46"/>
  <c r="C24" i="46"/>
  <c r="D23" i="46"/>
  <c r="E23" i="46"/>
  <c r="F23" i="46"/>
  <c r="H23" i="46"/>
  <c r="C21" i="46"/>
  <c r="D22" i="46"/>
  <c r="E22" i="46"/>
  <c r="F22" i="46"/>
  <c r="G22" i="46"/>
  <c r="H22" i="46"/>
  <c r="C22" i="46"/>
  <c r="C23" i="46" s="1"/>
  <c r="D21" i="46"/>
  <c r="E21" i="46"/>
  <c r="F21" i="46"/>
  <c r="G21" i="46"/>
  <c r="G23" i="46" s="1"/>
  <c r="H21" i="46"/>
  <c r="H20" i="46"/>
  <c r="G20" i="46"/>
  <c r="F20" i="46"/>
  <c r="E20" i="46"/>
  <c r="D20" i="46"/>
  <c r="C20" i="46"/>
</calcChain>
</file>

<file path=xl/sharedStrings.xml><?xml version="1.0" encoding="utf-8"?>
<sst xmlns="http://schemas.openxmlformats.org/spreadsheetml/2006/main" count="39" uniqueCount="31">
  <si>
    <t>経営分析</t>
    <rPh sb="0" eb="4">
      <t>ケイエイブンセキ</t>
    </rPh>
    <phoneticPr fontId="7"/>
  </si>
  <si>
    <t>純手元資金</t>
    <phoneticPr fontId="6"/>
  </si>
  <si>
    <t>サンプル_東京エレクトロン</t>
    <rPh sb="5" eb="7">
      <t>トウキョウ</t>
    </rPh>
    <phoneticPr fontId="7"/>
  </si>
  <si>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</si>
  <si>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</si>
  <si>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●財務データ</t>
    <rPh sb="1" eb="3">
      <t>ザイム</t>
    </rPh>
    <phoneticPr fontId="6"/>
  </si>
  <si>
    <t>期間</t>
    <rPh sb="0" eb="2">
      <t>キカン</t>
    </rPh>
    <phoneticPr fontId="6"/>
  </si>
  <si>
    <t>年</t>
    <rPh sb="0" eb="1">
      <t>ネン</t>
    </rPh>
    <phoneticPr fontId="6"/>
  </si>
  <si>
    <t>FY17</t>
    <phoneticPr fontId="6"/>
  </si>
  <si>
    <t>FY18</t>
    <phoneticPr fontId="6"/>
  </si>
  <si>
    <t>FY19</t>
    <phoneticPr fontId="6"/>
  </si>
  <si>
    <t>FY20</t>
  </si>
  <si>
    <t>FY21</t>
  </si>
  <si>
    <t>FY22</t>
  </si>
  <si>
    <t>現金及び預金</t>
    <rPh sb="0" eb="2">
      <t>ゲンキン</t>
    </rPh>
    <rPh sb="2" eb="3">
      <t>オヨ</t>
    </rPh>
    <rPh sb="4" eb="6">
      <t>ヨキン</t>
    </rPh>
    <phoneticPr fontId="6"/>
  </si>
  <si>
    <t>百万円</t>
    <rPh sb="0" eb="3">
      <t>ヒャクマンエン</t>
    </rPh>
    <phoneticPr fontId="6"/>
  </si>
  <si>
    <t>受取手形、売掛金及び契約資産</t>
    <phoneticPr fontId="6"/>
  </si>
  <si>
    <t>有価証券等</t>
    <rPh sb="0" eb="5">
      <t>ユウカショウケンナド</t>
    </rPh>
    <phoneticPr fontId="6"/>
  </si>
  <si>
    <t>貸倒引当金</t>
    <phoneticPr fontId="6"/>
  </si>
  <si>
    <t>資産合計</t>
    <phoneticPr fontId="6"/>
  </si>
  <si>
    <t>流動負債</t>
    <phoneticPr fontId="6"/>
  </si>
  <si>
    <t>※FY17=2017年度＝2018年3月期</t>
    <rPh sb="17" eb="18">
      <t>ネン</t>
    </rPh>
    <rPh sb="19" eb="21">
      <t>ガツキ</t>
    </rPh>
    <phoneticPr fontId="6"/>
  </si>
  <si>
    <t>純手元資金の計算</t>
    <rPh sb="6" eb="8">
      <t>ケイサン</t>
    </rPh>
    <phoneticPr fontId="6"/>
  </si>
  <si>
    <t>当座資産</t>
    <rPh sb="0" eb="4">
      <t>トウザシサン</t>
    </rPh>
    <phoneticPr fontId="6"/>
  </si>
  <si>
    <t>億円</t>
    <rPh sb="0" eb="2">
      <t>オクエン</t>
    </rPh>
    <phoneticPr fontId="6"/>
  </si>
  <si>
    <t>流動負債</t>
    <rPh sb="0" eb="4">
      <t>リュウドウフサイ</t>
    </rPh>
    <phoneticPr fontId="6"/>
  </si>
  <si>
    <t>純手元資金</t>
    <rPh sb="0" eb="5">
      <t>ジュンテモトシキン</t>
    </rPh>
    <phoneticPr fontId="6"/>
  </si>
  <si>
    <t>総資産</t>
    <rPh sb="0" eb="3">
      <t>ソウシサン</t>
    </rPh>
    <phoneticPr fontId="6"/>
  </si>
  <si>
    <t>純手元資金比率</t>
    <rPh sb="0" eb="5">
      <t>ジュンテモトシキン</t>
    </rPh>
    <rPh sb="5" eb="7">
      <t>ヒリツ</t>
    </rPh>
    <phoneticPr fontId="6"/>
  </si>
  <si>
    <t>%</t>
    <phoneticPr fontId="6"/>
  </si>
  <si>
    <t>純手元資金の推移</t>
    <rPh sb="6" eb="8">
      <t>スイイ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</si>
</sst>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.0;[Red]\-#,##0.0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8" fillId="2" borderId="0" xfId="6" applyFont="1" applyFill="1" applyAlignment="1"/>
    <xf numFmtId="0" fontId="8" fillId="0" borderId="1" xfId="0" applyFont="1" applyBorder="1" applyAlignment="1">
      <alignment vertical="center" wrapText="1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7" xfId="11" applyFont="1" applyFill="1" applyBorder="1">
      <alignment vertical="center"/>
    </xf>
    <xf numFmtId="0" fontId="10" fillId="3" borderId="8" xfId="11" applyFont="1" applyFill="1" applyBorder="1">
      <alignment vertical="center"/>
    </xf>
    <xf numFmtId="0" fontId="10" fillId="3" borderId="9" xfId="11" applyFont="1" applyFill="1" applyBorder="1">
      <alignment vertical="center"/>
    </xf>
    <xf numFmtId="0" fontId="8" fillId="0" borderId="1" xfId="11" applyFont="1" applyBorder="1" applyAlignment="1">
      <alignment vertical="center" wrapText="1"/>
    </xf>
    <xf numFmtId="0" fontId="8" fillId="0" borderId="2" xfId="11" applyFont="1" applyBorder="1">
      <alignment vertical="center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4" xfId="11" applyFont="1" applyFill="1" applyBorder="1">
      <alignment vertical="center"/>
    </xf>
    <xf numFmtId="0" fontId="8" fillId="5" borderId="5" xfId="11" applyFont="1" applyFill="1" applyBorder="1">
      <alignment vertical="center"/>
    </xf>
    <xf numFmtId="0" fontId="14" fillId="0" borderId="0" xfId="11" applyFont="1">
      <alignment vertical="center"/>
    </xf>
    <xf numFmtId="40" fontId="12" fillId="0" borderId="0" xfId="12" applyNumberFormat="1" applyFont="1" applyBorder="1">
      <alignment vertical="center"/>
    </xf>
    <xf numFmtId="177" fontId="12" fillId="0" borderId="5" xfId="1" applyNumberFormat="1" applyFont="1" applyBorder="1">
      <alignment vertical="center"/>
    </xf>
    <xf numFmtId="0" fontId="15" fillId="0" borderId="1" xfId="11" applyFont="1" applyBorder="1" applyAlignment="1">
      <alignment vertical="center" wrapText="1"/>
    </xf>
    <xf numFmtId="0" fontId="8" fillId="5" borderId="1" xfId="11" applyFont="1" applyFill="1" applyBorder="1">
      <alignment vertical="center"/>
    </xf>
    <xf numFmtId="38" fontId="12" fillId="0" borderId="14" xfId="1" applyFont="1" applyBorder="1">
      <alignment vertical="center"/>
    </xf>
    <xf numFmtId="38" fontId="12" fillId="0" borderId="1" xfId="1" applyFont="1" applyBorder="1">
      <alignment vertical="center"/>
    </xf>
    <xf numFmtId="0" fontId="8" fillId="5" borderId="14" xfId="11" applyFont="1" applyFill="1" applyBorder="1" applyAlignment="1">
      <alignment vertical="center" wrapText="1"/>
    </xf>
    <xf numFmtId="0" fontId="8" fillId="5" borderId="1" xfId="11" applyFont="1" applyFill="1" applyBorder="1" applyAlignment="1">
      <alignment vertical="center" wrapText="1"/>
    </xf>
    <xf numFmtId="3" fontId="8" fillId="0" borderId="0" xfId="11" applyNumberFormat="1" applyFont="1">
      <alignment vertical="center"/>
    </xf>
    <xf numFmtId="0" fontId="8" fillId="0" borderId="5" xfId="0" applyFont="1" applyBorder="1" applyAlignment="1">
      <alignment vertical="center" wrapText="1"/>
    </xf>
    <xf numFmtId="176" fontId="13" fillId="3" borderId="10" xfId="1" applyNumberFormat="1" applyFont="1" applyFill="1" applyBorder="1" applyAlignment="1">
      <alignment vertical="center" wrapText="1"/>
    </xf>
    <xf numFmtId="176" fontId="13" fillId="3" borderId="10" xfId="12" applyNumberFormat="1" applyFont="1" applyFill="1" applyBorder="1" applyAlignment="1">
      <alignment vertical="center" wrapText="1"/>
    </xf>
    <xf numFmtId="176" fontId="13" fillId="3" borderId="6" xfId="1" applyNumberFormat="1" applyFont="1" applyFill="1" applyBorder="1" applyAlignment="1">
      <alignment vertical="center"/>
    </xf>
    <xf numFmtId="176" fontId="13" fillId="3" borderId="10" xfId="1" applyNumberFormat="1" applyFont="1" applyFill="1" applyBorder="1" applyAlignment="1">
      <alignment vertical="center"/>
    </xf>
    <xf numFmtId="176" fontId="13" fillId="3" borderId="2" xfId="1" applyNumberFormat="1" applyFont="1" applyFill="1" applyBorder="1" applyAlignment="1">
      <alignment vertical="center"/>
    </xf>
    <xf numFmtId="176" fontId="13" fillId="3" borderId="6" xfId="12" applyNumberFormat="1" applyFont="1" applyFill="1" applyBorder="1" applyAlignment="1">
      <alignment vertical="center"/>
    </xf>
    <xf numFmtId="176" fontId="13" fillId="3" borderId="10" xfId="12" applyNumberFormat="1" applyFont="1" applyFill="1" applyBorder="1" applyAlignment="1">
      <alignment vertical="center"/>
    </xf>
    <xf numFmtId="176" fontId="13" fillId="3" borderId="2" xfId="12" applyNumberFormat="1" applyFont="1" applyFill="1" applyBorder="1" applyAlignment="1">
      <alignment vertical="center"/>
    </xf>
    <xf numFmtId="38" fontId="13" fillId="3" borderId="10" xfId="1" applyFont="1" applyFill="1" applyBorder="1" applyAlignment="1">
      <alignment vertical="center"/>
    </xf>
    <xf numFmtId="176" fontId="13" fillId="3" borderId="11" xfId="1" applyNumberFormat="1" applyFont="1" applyFill="1" applyBorder="1" applyAlignment="1">
      <alignment vertical="center"/>
    </xf>
    <xf numFmtId="176" fontId="13" fillId="3" borderId="12" xfId="1" applyNumberFormat="1" applyFont="1" applyFill="1" applyBorder="1" applyAlignment="1">
      <alignment vertical="center"/>
    </xf>
    <xf numFmtId="176" fontId="13" fillId="3" borderId="12" xfId="1" applyNumberFormat="1" applyFont="1" applyFill="1" applyBorder="1" applyAlignment="1">
      <alignment vertical="center" wrapText="1"/>
    </xf>
    <xf numFmtId="176" fontId="13" fillId="3" borderId="13" xfId="1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5" fillId="5" borderId="5" xfId="11" applyFont="1" applyFill="1" applyBorder="1" applyAlignment="1">
      <alignment vertical="center" wrapText="1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純手元資金の推移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407309941520469E-2"/>
          <c:y val="0.15331722222222222"/>
          <c:w val="0.83486915204678358"/>
          <c:h val="0.67430500000000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純手元資金!$A$23:$B$23</c:f>
              <c:strCache>
                <c:ptCount val="2"/>
                <c:pt idx="0">
                  <c:v>純手元資金</c:v>
                </c:pt>
                <c:pt idx="1">
                  <c:v>億円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純手元資金!$C$20:$H$20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純手元資金!$C$23:$H$23</c:f>
              <c:numCache>
                <c:formatCode>#,##0_);[Red]\(#,##0\)</c:formatCode>
                <c:ptCount val="6"/>
                <c:pt idx="0">
                  <c:v>1649.3600000000001</c:v>
                </c:pt>
                <c:pt idx="1">
                  <c:v>2346.39</c:v>
                </c:pt>
                <c:pt idx="2">
                  <c:v>1058.5700000000002</c:v>
                </c:pt>
                <c:pt idx="3">
                  <c:v>1754.9199999999996</c:v>
                </c:pt>
                <c:pt idx="4">
                  <c:v>2394.84</c:v>
                </c:pt>
                <c:pt idx="5">
                  <c:v>3079.1100000000006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C-40A0-BB2B-7D0D1A8D760B}"/>
            </c:ext>
          </c:extLst>
        </c:ser>
        <c:ser>
          <c:idx val="3"/>
          <c:order val="1"/>
          <c:tx>
            <c:strRef>
              <c:f>純手元資金!$A$24:$B$24</c:f>
              <c:strCache>
                <c:ptCount val="2"/>
                <c:pt idx="0">
                  <c:v>総資産</c:v>
                </c:pt>
                <c:pt idx="1">
                  <c:v>億円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純手元資金!$C$20:$H$20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純手元資金!$C$24:$H$24</c:f>
              <c:numCache>
                <c:formatCode>#,##0_);[Red]\(#,##0\)</c:formatCode>
                <c:ptCount val="6"/>
                <c:pt idx="0">
                  <c:v>12027.96</c:v>
                </c:pt>
                <c:pt idx="1">
                  <c:v>12576.27</c:v>
                </c:pt>
                <c:pt idx="2">
                  <c:v>12784.95</c:v>
                </c:pt>
                <c:pt idx="3">
                  <c:v>14253.64</c:v>
                </c:pt>
                <c:pt idx="4">
                  <c:v>18944.57</c:v>
                </c:pt>
                <c:pt idx="5">
                  <c:v>23115.94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C-40A0-BB2B-7D0D1A8D7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29844368"/>
        <c:axId val="1731807040"/>
      </c:barChart>
      <c:lineChart>
        <c:grouping val="standard"/>
        <c:varyColors val="0"/>
        <c:ser>
          <c:idx val="4"/>
          <c:order val="2"/>
          <c:tx>
            <c:strRef>
              <c:f>純手元資金!$A$25:$B$25</c:f>
              <c:strCache>
                <c:ptCount val="2"/>
                <c:pt idx="0">
                  <c:v>純手元資金比率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純手元資金!$C$20:$H$20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純手元資金!$C$25:$H$25</c:f>
              <c:numCache>
                <c:formatCode>#,##0.0;[Red]\-#,##0.0</c:formatCode>
                <c:ptCount val="6"/>
                <c:pt idx="0">
                  <c:v>13.712716038297435</c:v>
                </c:pt>
                <c:pt idx="1">
                  <c:v>18.657280735862063</c:v>
                </c:pt>
                <c:pt idx="2">
                  <c:v>8.2798133743190245</c:v>
                </c:pt>
                <c:pt idx="3">
                  <c:v>12.312083088951312</c:v>
                </c:pt>
                <c:pt idx="4">
                  <c:v>12.641300383170481</c:v>
                </c:pt>
                <c:pt idx="5">
                  <c:v>13.32028894347364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4C-40A0-BB2B-7D0D1A8D7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037552"/>
        <c:axId val="73762176"/>
      </c:lineChart>
      <c:catAx>
        <c:axId val="172984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  <c:crossAx val="1731807040"/>
        <c:crosses val="autoZero"/>
        <c:auto val="1"/>
        <c:lblAlgn val="ctr"/>
        <c:lblOffset val="100"/>
        <c:noMultiLvlLbl val="0"/>
      </c:catAx>
      <c:valAx>
        <c:axId val="173180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"/>
              <c:y val="5.08291666666666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en-US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  <c:crossAx val="1729844368"/>
        <c:crosses val="autoZero"/>
        <c:crossBetween val="between"/>
      </c:valAx>
      <c:valAx>
        <c:axId val="7376217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1550043859649122"/>
              <c:y val="4.7301388888888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en-US"/>
            </a:p>
          </c:txPr>
        </c:title>
        <c:numFmt formatCode="#,##0_ ;[Red]\-#,##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  <c:crossAx val="1667037552"/>
        <c:crosses val="max"/>
        <c:crossBetween val="between"/>
      </c:valAx>
      <c:catAx>
        <c:axId val="1667037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762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27</xdr:row>
      <xdr:rowOff>123825</xdr:rowOff>
    </xdr:from>
    <xdr:to>
      <xdr:col>8</xdr:col>
      <xdr:colOff>401099</xdr:colOff>
      <xdr:row>46</xdr:row>
      <xdr:rowOff>104325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581FF0D-2313-E6E7-2F98-6BC2264652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D8377-3EB0-44A8-8E6D-9417C0848F68}">
  <dimension ref="A1:J59"/>
  <sheetViews>
    <sheetView showGridLines="0" tabSelected="1" workbookViewId="0">
      <selection activeCell="B8" sqref="B8"/>
    </sheetView>
  </sheetViews>
  <sheetFormatPr defaultColWidth="0" defaultRowHeight="15" customHeight="1" zeroHeight="1"/>
  <cols>
    <col min="1" max="9" width="10.75" style="8" customWidth="1"/>
    <col min="10" max="10" width="9.625" style="8" customWidth="1"/>
    <col min="11" max="16384" width="10" style="8" hidden="1"/>
  </cols>
  <sheetData>
    <row r="1" spans="1:10">
      <c r="A1" s="4" t="s">
        <v>0</v>
      </c>
      <c r="B1" s="6"/>
      <c r="C1" s="6"/>
      <c r="D1" s="6"/>
      <c r="E1" s="6"/>
      <c r="F1" s="6"/>
      <c r="G1" s="6"/>
      <c r="H1" s="6"/>
      <c r="I1" s="6"/>
      <c r="J1" s="7"/>
    </row>
    <row r="2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0">
      <c r="A3" s="6" t="s">
        <v>2</v>
      </c>
      <c r="B3" s="6"/>
      <c r="C3" s="6"/>
      <c r="D3" s="6"/>
      <c r="E3" s="6"/>
      <c r="F3" s="6"/>
      <c r="G3" s="6"/>
      <c r="H3" s="6"/>
      <c r="I3" s="6"/>
      <c r="J3" s="7"/>
    </row>
    <row r="4" spans="1:10">
      <c r="A4" s="6" t="s">
        <v>3</v>
      </c>
      <c r="B4" s="6"/>
      <c r="C4" s="6"/>
      <c r="D4" s="6"/>
      <c r="E4" s="6"/>
      <c r="F4" s="6"/>
      <c r="G4" s="6"/>
      <c r="H4" s="6"/>
      <c r="I4" s="6"/>
      <c r="J4" s="7"/>
    </row>
    <row r="5" spans="1:10"/>
    <row r="6" spans="1:10">
      <c r="A6" s="9" t="s">
        <v>4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C7" s="29"/>
      <c r="E7" s="29"/>
      <c r="G7" s="29"/>
      <c r="I7" s="29"/>
    </row>
    <row r="8" spans="1:10" ht="15.4" thickBot="1">
      <c r="A8" s="10" t="s">
        <v>5</v>
      </c>
      <c r="B8" s="10"/>
    </row>
    <row r="9" spans="1:10">
      <c r="A9" s="8" t="s">
        <v>6</v>
      </c>
      <c r="B9" s="8" t="s">
        <v>7</v>
      </c>
      <c r="C9" s="11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3" t="s">
        <v>13</v>
      </c>
    </row>
    <row r="10" spans="1:10">
      <c r="A10" s="44" t="s">
        <v>14</v>
      </c>
      <c r="B10" s="2" t="s">
        <v>15</v>
      </c>
      <c r="C10" s="33">
        <v>87377</v>
      </c>
      <c r="D10" s="34">
        <v>177634</v>
      </c>
      <c r="E10" s="39">
        <v>149906</v>
      </c>
      <c r="F10" s="31">
        <v>186538</v>
      </c>
      <c r="G10" s="34">
        <v>274274</v>
      </c>
      <c r="H10" s="35">
        <v>473099</v>
      </c>
    </row>
    <row r="11" spans="1:10" ht="21">
      <c r="A11" s="23" t="s">
        <v>16</v>
      </c>
      <c r="B11" s="15" t="s">
        <v>15</v>
      </c>
      <c r="C11" s="36">
        <v>159570</v>
      </c>
      <c r="D11" s="37">
        <v>146971</v>
      </c>
      <c r="E11" s="32">
        <v>150134</v>
      </c>
      <c r="F11" s="32">
        <v>191700</v>
      </c>
      <c r="G11" s="37">
        <v>433948</v>
      </c>
      <c r="H11" s="38">
        <v>464889</v>
      </c>
    </row>
    <row r="12" spans="1:10">
      <c r="A12" s="14" t="s">
        <v>17</v>
      </c>
      <c r="B12" s="15" t="s">
        <v>15</v>
      </c>
      <c r="C12" s="36">
        <v>286500</v>
      </c>
      <c r="D12" s="37">
        <v>215000</v>
      </c>
      <c r="E12" s="32">
        <v>188500</v>
      </c>
      <c r="F12" s="32">
        <v>125014</v>
      </c>
      <c r="G12" s="37"/>
      <c r="H12" s="38"/>
    </row>
    <row r="13" spans="1:10">
      <c r="A13" s="5" t="s">
        <v>18</v>
      </c>
      <c r="B13" s="2" t="s">
        <v>15</v>
      </c>
      <c r="C13" s="33">
        <v>-59</v>
      </c>
      <c r="D13" s="34">
        <v>-84</v>
      </c>
      <c r="E13" s="31">
        <v>-105</v>
      </c>
      <c r="F13" s="31">
        <v>-99</v>
      </c>
      <c r="G13" s="34">
        <v>-160</v>
      </c>
      <c r="H13" s="35">
        <v>-184</v>
      </c>
    </row>
    <row r="14" spans="1:10">
      <c r="A14" s="14" t="s">
        <v>19</v>
      </c>
      <c r="B14" s="15" t="s">
        <v>15</v>
      </c>
      <c r="C14" s="36">
        <v>1202796</v>
      </c>
      <c r="D14" s="37">
        <v>1257627</v>
      </c>
      <c r="E14" s="32">
        <v>1278495</v>
      </c>
      <c r="F14" s="32">
        <v>1425364</v>
      </c>
      <c r="G14" s="37">
        <v>1894457</v>
      </c>
      <c r="H14" s="38">
        <v>2311594</v>
      </c>
    </row>
    <row r="15" spans="1:10" ht="15.4" thickBot="1">
      <c r="A15" s="30" t="s">
        <v>20</v>
      </c>
      <c r="B15" s="3" t="s">
        <v>15</v>
      </c>
      <c r="C15" s="40">
        <v>368452</v>
      </c>
      <c r="D15" s="41">
        <v>304882</v>
      </c>
      <c r="E15" s="42">
        <v>382578</v>
      </c>
      <c r="F15" s="42">
        <v>327661</v>
      </c>
      <c r="G15" s="41">
        <v>468578</v>
      </c>
      <c r="H15" s="43">
        <v>629893</v>
      </c>
    </row>
    <row r="16" spans="1:10">
      <c r="C16" s="1" t="s">
        <v>21</v>
      </c>
    </row>
    <row r="17" spans="1:10"/>
    <row r="18" spans="1:10">
      <c r="A18" s="16" t="s">
        <v>22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>
      <c r="C19" s="10"/>
      <c r="D19" s="10"/>
      <c r="E19" s="10"/>
      <c r="F19" s="10"/>
      <c r="G19" s="10"/>
      <c r="H19" s="10"/>
    </row>
    <row r="20" spans="1:10">
      <c r="A20" s="10"/>
      <c r="B20" s="10"/>
      <c r="C20" s="17" t="str">
        <f>C9</f>
        <v>FY17</v>
      </c>
      <c r="D20" s="17" t="str">
        <f>D9</f>
        <v>FY18</v>
      </c>
      <c r="E20" s="17" t="str">
        <f>E9</f>
        <v>FY19</v>
      </c>
      <c r="F20" s="17" t="str">
        <f>F9</f>
        <v>FY20</v>
      </c>
      <c r="G20" s="17" t="str">
        <f>G9</f>
        <v>FY21</v>
      </c>
      <c r="H20" s="17" t="str">
        <f>H9</f>
        <v>FY22</v>
      </c>
    </row>
    <row r="21" spans="1:10">
      <c r="A21" s="27" t="s">
        <v>23</v>
      </c>
      <c r="B21" s="18" t="s">
        <v>24</v>
      </c>
      <c r="C21" s="25">
        <f>SUM(C10:C13)/100</f>
        <v>5333.88</v>
      </c>
      <c r="D21" s="25">
        <f t="shared" ref="D21:H21" si="0">SUM(D10:D13)/100</f>
        <v>5395.21</v>
      </c>
      <c r="E21" s="25">
        <f t="shared" si="0"/>
        <v>4884.3500000000004</v>
      </c>
      <c r="F21" s="25">
        <f t="shared" si="0"/>
        <v>5031.53</v>
      </c>
      <c r="G21" s="25">
        <f t="shared" si="0"/>
        <v>7080.62</v>
      </c>
      <c r="H21" s="25">
        <f t="shared" si="0"/>
        <v>9378.0400000000009</v>
      </c>
    </row>
    <row r="22" spans="1:10">
      <c r="A22" s="28" t="s">
        <v>25</v>
      </c>
      <c r="B22" s="24" t="s">
        <v>24</v>
      </c>
      <c r="C22" s="26">
        <f>C15/100</f>
        <v>3684.52</v>
      </c>
      <c r="D22" s="26">
        <f t="shared" ref="D22:H22" si="1">D15/100</f>
        <v>3048.82</v>
      </c>
      <c r="E22" s="26">
        <f t="shared" si="1"/>
        <v>3825.78</v>
      </c>
      <c r="F22" s="26">
        <f t="shared" si="1"/>
        <v>3276.61</v>
      </c>
      <c r="G22" s="26">
        <f t="shared" si="1"/>
        <v>4685.78</v>
      </c>
      <c r="H22" s="26">
        <f t="shared" si="1"/>
        <v>6298.93</v>
      </c>
    </row>
    <row r="23" spans="1:10">
      <c r="A23" s="28" t="s">
        <v>26</v>
      </c>
      <c r="B23" s="24" t="s">
        <v>24</v>
      </c>
      <c r="C23" s="26">
        <f>C21-C22</f>
        <v>1649.3600000000001</v>
      </c>
      <c r="D23" s="26">
        <f t="shared" ref="D23:H23" si="2">D21-D22</f>
        <v>2346.39</v>
      </c>
      <c r="E23" s="26">
        <f t="shared" si="2"/>
        <v>1058.5700000000002</v>
      </c>
      <c r="F23" s="26">
        <f t="shared" si="2"/>
        <v>1754.9199999999996</v>
      </c>
      <c r="G23" s="26">
        <f t="shared" si="2"/>
        <v>2394.84</v>
      </c>
      <c r="H23" s="26">
        <f t="shared" si="2"/>
        <v>3079.1100000000006</v>
      </c>
    </row>
    <row r="24" spans="1:10">
      <c r="A24" s="27" t="s">
        <v>27</v>
      </c>
      <c r="B24" s="24" t="s">
        <v>24</v>
      </c>
      <c r="C24" s="25">
        <f>C14/100</f>
        <v>12027.96</v>
      </c>
      <c r="D24" s="25">
        <f t="shared" ref="D24:H24" si="3">D14/100</f>
        <v>12576.27</v>
      </c>
      <c r="E24" s="25">
        <f t="shared" si="3"/>
        <v>12784.95</v>
      </c>
      <c r="F24" s="25">
        <f t="shared" si="3"/>
        <v>14253.64</v>
      </c>
      <c r="G24" s="25">
        <f t="shared" si="3"/>
        <v>18944.57</v>
      </c>
      <c r="H24" s="25">
        <f t="shared" si="3"/>
        <v>23115.94</v>
      </c>
    </row>
    <row r="25" spans="1:10">
      <c r="A25" s="45" t="s">
        <v>28</v>
      </c>
      <c r="B25" s="19" t="s">
        <v>29</v>
      </c>
      <c r="C25" s="22">
        <f>C23/C24*100</f>
        <v>13.712716038297435</v>
      </c>
      <c r="D25" s="22">
        <f t="shared" ref="D25:H25" si="4">D23/D24*100</f>
        <v>18.657280735862063</v>
      </c>
      <c r="E25" s="22">
        <f t="shared" si="4"/>
        <v>8.2798133743190245</v>
      </c>
      <c r="F25" s="22">
        <f t="shared" si="4"/>
        <v>12.312083088951312</v>
      </c>
      <c r="G25" s="22">
        <f t="shared" si="4"/>
        <v>12.641300383170481</v>
      </c>
      <c r="H25" s="22">
        <f t="shared" si="4"/>
        <v>13.32028894347364</v>
      </c>
    </row>
    <row r="26" spans="1:10">
      <c r="A26" s="20"/>
      <c r="B26" s="21"/>
      <c r="C26" s="21"/>
      <c r="D26" s="21"/>
      <c r="E26" s="21"/>
      <c r="F26" s="21"/>
      <c r="G26" s="21"/>
      <c r="H26" s="21"/>
    </row>
    <row r="27" spans="1:10">
      <c r="A27" s="16" t="s">
        <v>30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/>
    <row r="29" spans="1:10"/>
    <row r="30" spans="1:10"/>
    <row r="31" spans="1:10"/>
    <row r="32" spans="1:10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  <row r="44" s="8" customFormat="1"/>
    <row r="45" s="8" customFormat="1"/>
    <row r="46" s="8" customFormat="1"/>
    <row r="47" s="8" customFormat="1"/>
    <row r="48" s="8" customFormat="1" ht="15" customHeight="1"/>
    <row r="49" s="8" customFormat="1" ht="15" customHeight="1"/>
    <row r="50" s="8" customFormat="1" ht="15" hidden="1" customHeight="1"/>
    <row r="51" s="8" customFormat="1" ht="15" hidden="1" customHeight="1"/>
    <row r="52" s="8" customFormat="1" ht="15" hidden="1" customHeight="1"/>
    <row r="53" s="8" customFormat="1" ht="15" hidden="1" customHeight="1"/>
    <row r="54" s="8" customFormat="1" ht="15" hidden="1" customHeight="1"/>
    <row r="55" s="8" customFormat="1" ht="15" hidden="1" customHeight="1"/>
    <row r="56" s="8" customFormat="1" ht="15" hidden="1" customHeight="1"/>
    <row r="57" s="8" customFormat="1" ht="15" hidden="1" customHeight="1"/>
    <row r="58" s="8" customFormat="1" ht="15" hidden="1" customHeight="1"/>
    <row r="59" s="8" customFormat="1" ht="15" hidden="1" customHeight="1"/>
  </sheetData>
  <phoneticPr fontId="6"/>
  <pageMargins left="0.7" right="0.7" top="0.75" bottom="0.75" header="0.3" footer="0.3"/>
  <pageSetup paperSize="9" orientation="portrait" r:id="rId1"/>
  <ignoredErrors>
    <ignoredError sqref="C21:H21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DB992E85-491B-4E87-A5BE-B8AFB1F5BAE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純手元資金!C11:H11</xm:f>
              <xm:sqref>I11</xm:sqref>
            </x14:sparkline>
          </x14:sparklines>
        </x14:sparklineGroup>
        <x14:sparklineGroup displayEmptyCellsAs="gap" high="1" low="1" xr2:uid="{65E4E937-2C28-4419-9CBF-0C986B82E9E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純手元資金!C12:H12</xm:f>
              <xm:sqref>I12</xm:sqref>
            </x14:sparkline>
          </x14:sparklines>
        </x14:sparklineGroup>
        <x14:sparklineGroup displayEmptyCellsAs="gap" high="1" low="1" xr2:uid="{B048320E-D9D2-4FF6-8464-B299249BE37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純手元資金!C14:H14</xm:f>
              <xm:sqref>I14</xm:sqref>
            </x14:sparkline>
          </x14:sparklines>
        </x14:sparklineGroup>
        <x14:sparklineGroup displayEmptyCellsAs="gap" high="1" low="1" xr2:uid="{AC4C4F11-3AB8-402E-A211-2D8A80468B4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純手元資金!C13:H13</xm:f>
              <xm:sqref>I13</xm:sqref>
            </x14:sparkline>
          </x14:sparklines>
        </x14:sparklineGroup>
        <x14:sparklineGroup displayEmptyCellsAs="gap" high="1" low="1" xr2:uid="{83D75B03-7668-470D-91F5-08EB0106561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純手元資金!C15:H15</xm:f>
              <xm:sqref>I15</xm:sqref>
            </x14:sparkline>
          </x14:sparklines>
        </x14:sparklineGroup>
        <x14:sparklineGroup displayEmptyCellsAs="gap" high="1" low="1" xr2:uid="{BF1ED586-CA96-4D3A-97D4-A3A7EE78F8F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純手元資金!C10:H10</xm:f>
              <xm:sqref>I10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小林 友昭</cp:lastModifiedBy>
  <cp:revision/>
  <dcterms:created xsi:type="dcterms:W3CDTF">2021-08-24T03:41:03Z</dcterms:created>
  <dcterms:modified xsi:type="dcterms:W3CDTF">2023-12-07T10:58:09Z</dcterms:modified>
  <cp:category/>
  <cp:contentStatus/>
</cp:coreProperties>
</file>