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8219195A-FCC5-43AC-B63B-AF9772FBCAB2}" xr6:coauthVersionLast="47" xr6:coauthVersionMax="47" xr10:uidLastSave="{00000000-0000-0000-0000-000000000000}"/>
  <bookViews>
    <workbookView xWindow="-110" yWindow="-110" windowWidth="24220" windowHeight="15500" xr2:uid="{68E2C076-72C9-4123-A12C-10F250F0AE54}"/>
  </bookViews>
  <sheets>
    <sheet name="配当設備投資比率" sheetId="5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58" l="1"/>
  <c r="E36" i="58"/>
  <c r="F36" i="58"/>
  <c r="G36" i="58"/>
  <c r="H36" i="58"/>
  <c r="C36" i="58"/>
  <c r="D35" i="58"/>
  <c r="E35" i="58"/>
  <c r="F35" i="58"/>
  <c r="G35" i="58"/>
  <c r="H35" i="58"/>
  <c r="C35" i="58"/>
  <c r="D34" i="58"/>
  <c r="E34" i="58"/>
  <c r="F34" i="58"/>
  <c r="G34" i="58"/>
  <c r="H34" i="58"/>
  <c r="C34" i="58"/>
  <c r="D33" i="58"/>
  <c r="E33" i="58"/>
  <c r="F33" i="58"/>
  <c r="G33" i="58"/>
  <c r="H33" i="58"/>
  <c r="C33" i="58"/>
  <c r="D32" i="58"/>
  <c r="E32" i="58"/>
  <c r="F32" i="58"/>
  <c r="G32" i="58"/>
  <c r="H32" i="58"/>
  <c r="C32" i="58"/>
  <c r="D31" i="58"/>
  <c r="E31" i="58"/>
  <c r="F31" i="58"/>
  <c r="G31" i="58"/>
  <c r="H31" i="58"/>
  <c r="C31" i="58"/>
  <c r="C30" i="58"/>
  <c r="D30" i="58"/>
  <c r="E30" i="58"/>
  <c r="F30" i="58"/>
  <c r="G30" i="58"/>
  <c r="H30" i="58"/>
  <c r="D29" i="58"/>
  <c r="E29" i="58"/>
  <c r="F29" i="58"/>
  <c r="G29" i="58"/>
  <c r="H29" i="58"/>
  <c r="C29" i="58"/>
  <c r="H28" i="58"/>
  <c r="C28" i="58"/>
  <c r="D28" i="58"/>
  <c r="E28" i="58"/>
  <c r="F28" i="58"/>
  <c r="G28" i="58"/>
  <c r="D27" i="58"/>
  <c r="E27" i="58"/>
  <c r="F27" i="58"/>
  <c r="G27" i="58"/>
  <c r="H27" i="58"/>
  <c r="C27" i="58"/>
  <c r="H26" i="58"/>
  <c r="G26" i="58"/>
  <c r="F26" i="58"/>
  <c r="E26" i="58"/>
  <c r="D26" i="58"/>
  <c r="C26" i="58"/>
</calcChain>
</file>

<file path=xl/sharedStrings.xml><?xml version="1.0" encoding="utf-8"?>
<sst xmlns="http://schemas.openxmlformats.org/spreadsheetml/2006/main" count="61" uniqueCount="42">
  <si>
    <t>百万円</t>
    <rPh sb="0" eb="3">
      <t>ヒャクマンエン</t>
    </rPh>
    <phoneticPr fontId="8"/>
  </si>
  <si>
    <t>入力</t>
    <rPh sb="0" eb="2">
      <t>ニュウリョク</t>
    </rPh>
    <phoneticPr fontId="8"/>
  </si>
  <si>
    <t>年</t>
    <rPh sb="0" eb="1">
      <t>ネン</t>
    </rPh>
    <phoneticPr fontId="7"/>
  </si>
  <si>
    <t>百万円</t>
    <rPh sb="0" eb="3">
      <t>ヒャクマンエン</t>
    </rPh>
    <phoneticPr fontId="7"/>
  </si>
  <si>
    <t>期間</t>
    <rPh sb="0" eb="2">
      <t>キカン</t>
    </rPh>
    <phoneticPr fontId="7"/>
  </si>
  <si>
    <t>FY19</t>
  </si>
  <si>
    <t>FY20</t>
  </si>
  <si>
    <t>FY21</t>
  </si>
  <si>
    <t>億円</t>
    <rPh sb="0" eb="2">
      <t>オクエン</t>
    </rPh>
    <phoneticPr fontId="7"/>
  </si>
  <si>
    <t>サンプル_トヨタ自動車</t>
    <rPh sb="8" eb="11">
      <t>ジドウシャ</t>
    </rPh>
    <phoneticPr fontId="8"/>
  </si>
  <si>
    <t>%</t>
    <phoneticPr fontId="7"/>
  </si>
  <si>
    <t>売上高</t>
    <rPh sb="0" eb="3">
      <t>ウリアゲダカ</t>
    </rPh>
    <phoneticPr fontId="13"/>
  </si>
  <si>
    <t>●財務データ</t>
    <rPh sb="1" eb="3">
      <t>ザイム</t>
    </rPh>
    <phoneticPr fontId="7"/>
  </si>
  <si>
    <t>経営分析</t>
    <rPh sb="0" eb="4">
      <t>ケイエイブンセキ</t>
    </rPh>
    <phoneticPr fontId="8"/>
  </si>
  <si>
    <t>FY18</t>
  </si>
  <si>
    <t>配当設備投資比率</t>
    <rPh sb="0" eb="8">
      <t>ハイトウセツビトウシヒリツ</t>
    </rPh>
    <phoneticPr fontId="7"/>
  </si>
  <si>
    <t>FY23</t>
    <phoneticPr fontId="7"/>
  </si>
  <si>
    <t>FY22</t>
    <phoneticPr fontId="7"/>
  </si>
  <si>
    <t>営業収益</t>
    <rPh sb="0" eb="4">
      <t>エイギョウシュウエキ</t>
    </rPh>
    <phoneticPr fontId="7"/>
  </si>
  <si>
    <t>配当金</t>
    <rPh sb="0" eb="3">
      <t>ハイトウキン</t>
    </rPh>
    <phoneticPr fontId="7"/>
  </si>
  <si>
    <t>自己株式取得</t>
    <rPh sb="0" eb="6">
      <t>ジコカブシキシュトク</t>
    </rPh>
    <phoneticPr fontId="7"/>
  </si>
  <si>
    <t>自己株式処分</t>
    <rPh sb="0" eb="4">
      <t>ジコカブシキ</t>
    </rPh>
    <rPh sb="4" eb="6">
      <t>ショブン</t>
    </rPh>
    <phoneticPr fontId="7"/>
  </si>
  <si>
    <t>有形固定資産の購入</t>
    <rPh sb="0" eb="2">
      <t>ユウケイ</t>
    </rPh>
    <rPh sb="2" eb="4">
      <t>コテイ</t>
    </rPh>
    <rPh sb="4" eb="6">
      <t>シサン</t>
    </rPh>
    <rPh sb="7" eb="9">
      <t>コウニュウ</t>
    </rPh>
    <phoneticPr fontId="7"/>
  </si>
  <si>
    <t>賃貸資産の購入</t>
    <rPh sb="0" eb="2">
      <t>チンタイ</t>
    </rPh>
    <rPh sb="2" eb="4">
      <t>シサン</t>
    </rPh>
    <rPh sb="5" eb="7">
      <t>コウニュウ</t>
    </rPh>
    <phoneticPr fontId="7"/>
  </si>
  <si>
    <t>有形固定資産の売却</t>
    <phoneticPr fontId="7"/>
  </si>
  <si>
    <t>賃貸資産の売却</t>
    <rPh sb="0" eb="2">
      <t>チンタイ</t>
    </rPh>
    <rPh sb="2" eb="4">
      <t>シサン</t>
    </rPh>
    <rPh sb="5" eb="7">
      <t>バイキャク</t>
    </rPh>
    <phoneticPr fontId="7"/>
  </si>
  <si>
    <t>無形資産の取得</t>
    <rPh sb="0" eb="2">
      <t>ムケイ</t>
    </rPh>
    <rPh sb="2" eb="4">
      <t>シサン</t>
    </rPh>
    <rPh sb="5" eb="7">
      <t>シュトク</t>
    </rPh>
    <phoneticPr fontId="7"/>
  </si>
  <si>
    <t>※FY18=2018年度＝2019年3月期</t>
    <rPh sb="17" eb="18">
      <t>ネン</t>
    </rPh>
    <rPh sb="19" eb="21">
      <t>ガツキ</t>
    </rPh>
    <phoneticPr fontId="7"/>
  </si>
  <si>
    <t>種類株主への配当金</t>
    <rPh sb="0" eb="2">
      <t>シュルイ</t>
    </rPh>
    <rPh sb="2" eb="4">
      <t>カブヌシ</t>
    </rPh>
    <rPh sb="6" eb="9">
      <t>ハイトウキン</t>
    </rPh>
    <phoneticPr fontId="7"/>
  </si>
  <si>
    <t>普通株主への配当金支払額</t>
    <phoneticPr fontId="7"/>
  </si>
  <si>
    <t>非支配持分への配当金支払額</t>
    <phoneticPr fontId="7"/>
  </si>
  <si>
    <t>配当設備投資比率の計算</t>
    <rPh sb="9" eb="11">
      <t>ケイサン</t>
    </rPh>
    <phoneticPr fontId="7"/>
  </si>
  <si>
    <t>配当設備投資比率の推移</t>
    <rPh sb="9" eb="11">
      <t>スイイ</t>
    </rPh>
    <phoneticPr fontId="7"/>
  </si>
  <si>
    <t>配当金</t>
    <rPh sb="0" eb="3">
      <t>ハイトウキン</t>
    </rPh>
    <phoneticPr fontId="13"/>
  </si>
  <si>
    <t>純自己株式取得</t>
    <rPh sb="0" eb="1">
      <t>ジュン</t>
    </rPh>
    <rPh sb="1" eb="5">
      <t>ジコカブシキ</t>
    </rPh>
    <rPh sb="5" eb="7">
      <t>シュトク</t>
    </rPh>
    <phoneticPr fontId="13"/>
  </si>
  <si>
    <t>総還元額</t>
    <rPh sb="0" eb="3">
      <t>ソウカンゲン</t>
    </rPh>
    <rPh sb="3" eb="4">
      <t>ガク</t>
    </rPh>
    <phoneticPr fontId="13"/>
  </si>
  <si>
    <t>設備投資額</t>
    <rPh sb="0" eb="5">
      <t>セツビトウシガク</t>
    </rPh>
    <phoneticPr fontId="13"/>
  </si>
  <si>
    <t>売上高配当率</t>
    <rPh sb="0" eb="3">
      <t>ウリアゲダカ</t>
    </rPh>
    <rPh sb="3" eb="6">
      <t>ハイトウリツ</t>
    </rPh>
    <phoneticPr fontId="13"/>
  </si>
  <si>
    <t>売上高総還元比率</t>
    <rPh sb="0" eb="3">
      <t>ウリアゲダカ</t>
    </rPh>
    <rPh sb="3" eb="8">
      <t>ソウカンゲンヒリツ</t>
    </rPh>
    <phoneticPr fontId="13"/>
  </si>
  <si>
    <t>売上高設備投資比率</t>
    <rPh sb="0" eb="9">
      <t>ウリアゲダカセツビトウシヒリツ</t>
    </rPh>
    <phoneticPr fontId="13"/>
  </si>
  <si>
    <t>配当設備投資比率</t>
    <rPh sb="0" eb="2">
      <t>ハイトウ</t>
    </rPh>
    <rPh sb="2" eb="4">
      <t>セツビ</t>
    </rPh>
    <rPh sb="4" eb="6">
      <t>トウシ</t>
    </rPh>
    <rPh sb="6" eb="8">
      <t>ヒリツ</t>
    </rPh>
    <phoneticPr fontId="13"/>
  </si>
  <si>
    <t>総還元額設備投資比率</t>
    <rPh sb="0" eb="3">
      <t>ソウカンゲン</t>
    </rPh>
    <rPh sb="3" eb="4">
      <t>ガク</t>
    </rPh>
    <rPh sb="4" eb="10">
      <t>セツビトウシヒリツ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</si>
</sst>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8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0"/>
      <color theme="8"/>
      <name val="Meiryo UI"/>
      <family val="3"/>
      <charset val="128"/>
    </font>
    <font>
      <sz val="9"/>
      <color theme="8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2" borderId="0" xfId="6" applyFont="1" applyFill="1" applyAlignment="1"/>
    <xf numFmtId="176" fontId="14" fillId="0" borderId="1" xfId="1" applyNumberFormat="1" applyFont="1" applyBorder="1">
      <alignment vertical="center"/>
    </xf>
    <xf numFmtId="38" fontId="16" fillId="3" borderId="9" xfId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9" fillId="2" borderId="0" xfId="11" applyFont="1" applyFill="1" applyAlignment="1"/>
    <xf numFmtId="0" fontId="9" fillId="2" borderId="0" xfId="11" applyFont="1" applyFill="1">
      <alignment vertical="center"/>
    </xf>
    <xf numFmtId="0" fontId="9" fillId="0" borderId="0" xfId="11" applyFont="1">
      <alignment vertical="center"/>
    </xf>
    <xf numFmtId="0" fontId="10" fillId="2" borderId="0" xfId="11" applyFont="1" applyFill="1" applyAlignment="1"/>
    <xf numFmtId="0" fontId="9" fillId="0" borderId="3" xfId="11" applyFont="1" applyBorder="1">
      <alignment vertical="center"/>
    </xf>
    <xf numFmtId="0" fontId="11" fillId="3" borderId="7" xfId="11" applyFont="1" applyFill="1" applyBorder="1">
      <alignment vertical="center"/>
    </xf>
    <xf numFmtId="0" fontId="11" fillId="3" borderId="8" xfId="11" applyFont="1" applyFill="1" applyBorder="1">
      <alignment vertical="center"/>
    </xf>
    <xf numFmtId="0" fontId="9" fillId="0" borderId="1" xfId="11" applyFont="1" applyBorder="1" applyAlignment="1">
      <alignment vertical="center" wrapText="1"/>
    </xf>
    <xf numFmtId="0" fontId="17" fillId="0" borderId="1" xfId="11" applyFont="1" applyBorder="1" applyAlignment="1">
      <alignment vertical="center" wrapText="1"/>
    </xf>
    <xf numFmtId="0" fontId="17" fillId="0" borderId="5" xfId="11" applyFont="1" applyBorder="1" applyAlignment="1">
      <alignment vertical="center" wrapText="1"/>
    </xf>
    <xf numFmtId="0" fontId="9" fillId="0" borderId="4" xfId="11" applyFont="1" applyBorder="1">
      <alignment vertical="center"/>
    </xf>
    <xf numFmtId="0" fontId="10" fillId="2" borderId="0" xfId="11" applyFont="1" applyFill="1">
      <alignment vertical="center"/>
    </xf>
    <xf numFmtId="0" fontId="9" fillId="4" borderId="3" xfId="11" applyFont="1" applyFill="1" applyBorder="1">
      <alignment vertical="center"/>
    </xf>
    <xf numFmtId="0" fontId="9" fillId="5" borderId="13" xfId="11" applyFont="1" applyFill="1" applyBorder="1">
      <alignment vertical="center"/>
    </xf>
    <xf numFmtId="0" fontId="9" fillId="5" borderId="5" xfId="11" applyFont="1" applyFill="1" applyBorder="1">
      <alignment vertical="center"/>
    </xf>
    <xf numFmtId="0" fontId="17" fillId="0" borderId="0" xfId="11" applyFont="1">
      <alignment vertical="center"/>
    </xf>
    <xf numFmtId="40" fontId="14" fillId="0" borderId="0" xfId="12" applyNumberFormat="1" applyFont="1" applyBorder="1">
      <alignment vertical="center"/>
    </xf>
    <xf numFmtId="176" fontId="14" fillId="0" borderId="5" xfId="1" applyNumberFormat="1" applyFont="1" applyBorder="1">
      <alignment vertical="center"/>
    </xf>
    <xf numFmtId="0" fontId="18" fillId="0" borderId="1" xfId="11" applyFont="1" applyBorder="1" applyAlignment="1">
      <alignment vertical="center" wrapText="1"/>
    </xf>
    <xf numFmtId="0" fontId="9" fillId="5" borderId="1" xfId="11" applyFont="1" applyFill="1" applyBorder="1">
      <alignment vertical="center"/>
    </xf>
    <xf numFmtId="38" fontId="14" fillId="0" borderId="13" xfId="1" applyFont="1" applyBorder="1">
      <alignment vertical="center"/>
    </xf>
    <xf numFmtId="38" fontId="14" fillId="0" borderId="1" xfId="1" applyFont="1" applyBorder="1">
      <alignment vertical="center"/>
    </xf>
    <xf numFmtId="40" fontId="14" fillId="0" borderId="1" xfId="1" applyNumberFormat="1" applyFont="1" applyBorder="1">
      <alignment vertical="center"/>
    </xf>
    <xf numFmtId="38" fontId="15" fillId="3" borderId="9" xfId="1" applyFont="1" applyFill="1" applyBorder="1" applyAlignment="1">
      <alignment vertical="center" wrapText="1"/>
    </xf>
    <xf numFmtId="3" fontId="9" fillId="0" borderId="0" xfId="11" applyNumberFormat="1" applyFont="1">
      <alignment vertical="center"/>
    </xf>
    <xf numFmtId="38" fontId="15" fillId="3" borderId="11" xfId="1" applyFont="1" applyFill="1" applyBorder="1" applyAlignment="1">
      <alignment vertical="center" wrapText="1"/>
    </xf>
    <xf numFmtId="38" fontId="15" fillId="3" borderId="9" xfId="1" applyFont="1" applyFill="1" applyBorder="1" applyAlignment="1">
      <alignment vertical="center"/>
    </xf>
    <xf numFmtId="0" fontId="9" fillId="5" borderId="13" xfId="0" applyFont="1" applyFill="1" applyBorder="1">
      <alignment vertical="center"/>
    </xf>
    <xf numFmtId="0" fontId="18" fillId="5" borderId="1" xfId="0" applyFont="1" applyFill="1" applyBorder="1" applyAlignment="1">
      <alignment vertical="center" wrapText="1"/>
    </xf>
    <xf numFmtId="0" fontId="9" fillId="5" borderId="1" xfId="0" applyFont="1" applyFill="1" applyBorder="1">
      <alignment vertical="center"/>
    </xf>
    <xf numFmtId="0" fontId="14" fillId="5" borderId="5" xfId="0" applyFont="1" applyFill="1" applyBorder="1" applyAlignment="1">
      <alignment vertical="center" wrapText="1"/>
    </xf>
    <xf numFmtId="0" fontId="9" fillId="0" borderId="1" xfId="11" applyFont="1" applyBorder="1">
      <alignment vertical="center"/>
    </xf>
    <xf numFmtId="0" fontId="11" fillId="3" borderId="14" xfId="11" applyFont="1" applyFill="1" applyBorder="1">
      <alignment vertical="center"/>
    </xf>
    <xf numFmtId="38" fontId="16" fillId="3" borderId="9" xfId="1" applyFont="1" applyFill="1" applyBorder="1" applyAlignment="1">
      <alignment vertical="center"/>
    </xf>
    <xf numFmtId="38" fontId="19" fillId="3" borderId="9" xfId="1" applyFont="1" applyFill="1" applyBorder="1" applyAlignment="1">
      <alignment vertical="center"/>
    </xf>
    <xf numFmtId="38" fontId="19" fillId="3" borderId="6" xfId="1" applyFont="1" applyFill="1" applyBorder="1" applyAlignment="1">
      <alignment vertical="center"/>
    </xf>
    <xf numFmtId="38" fontId="19" fillId="3" borderId="9" xfId="1" applyFont="1" applyFill="1" applyBorder="1" applyAlignment="1">
      <alignment vertical="center" wrapText="1"/>
    </xf>
    <xf numFmtId="38" fontId="19" fillId="3" borderId="2" xfId="1" applyFont="1" applyFill="1" applyBorder="1" applyAlignment="1">
      <alignment vertical="center"/>
    </xf>
    <xf numFmtId="38" fontId="15" fillId="3" borderId="6" xfId="1" applyFont="1" applyFill="1" applyBorder="1" applyAlignment="1">
      <alignment vertical="center"/>
    </xf>
    <xf numFmtId="38" fontId="15" fillId="3" borderId="2" xfId="1" applyFont="1" applyFill="1" applyBorder="1" applyAlignment="1">
      <alignment vertical="center"/>
    </xf>
    <xf numFmtId="38" fontId="15" fillId="3" borderId="10" xfId="1" applyFont="1" applyFill="1" applyBorder="1" applyAlignment="1">
      <alignment vertical="center"/>
    </xf>
    <xf numFmtId="38" fontId="15" fillId="3" borderId="11" xfId="1" applyFont="1" applyFill="1" applyBorder="1" applyAlignment="1">
      <alignment vertical="center"/>
    </xf>
    <xf numFmtId="38" fontId="15" fillId="3" borderId="12" xfId="1" applyFont="1" applyFill="1" applyBorder="1" applyAlignment="1">
      <alignment vertical="center"/>
    </xf>
    <xf numFmtId="38" fontId="16" fillId="3" borderId="6" xfId="1" applyFont="1" applyFill="1" applyBorder="1" applyAlignment="1">
      <alignment vertical="center"/>
    </xf>
    <xf numFmtId="38" fontId="16" fillId="3" borderId="2" xfId="1" applyFont="1" applyFill="1" applyBorder="1" applyAlignment="1">
      <alignment vertical="center"/>
    </xf>
    <xf numFmtId="0" fontId="18" fillId="5" borderId="1" xfId="0" applyFont="1" applyFill="1" applyBorder="1">
      <alignment vertical="center"/>
    </xf>
    <xf numFmtId="0" fontId="14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vertical="center" wrapText="1"/>
    </xf>
  </cellXfs>
  <cellStyles count="15">
    <cellStyle name="パーセント 2" xfId="8" xr:uid="{F8812D15-83D0-40B6-9C15-27104B2B4D36}"/>
    <cellStyle name="桁区切り" xfId="1" builtinId="6"/>
    <cellStyle name="桁区切り 2" xfId="3" xr:uid="{D1E94E73-4E06-46D4-91A6-66A927AF8370}"/>
    <cellStyle name="桁区切り 3" xfId="5" xr:uid="{E13F3FA6-95C4-477B-81C5-0CD984E0EF9C}"/>
    <cellStyle name="桁区切り 4" xfId="7" xr:uid="{EFC2A8D0-53E3-4A45-B354-033816E9F2F4}"/>
    <cellStyle name="桁区切り 5" xfId="10" xr:uid="{80B758F7-8503-4657-8841-E666F1F01557}"/>
    <cellStyle name="桁区切り 6" xfId="12" xr:uid="{0F51E197-76B2-4F09-8C1A-CDB7E1D13C33}"/>
    <cellStyle name="桁区切り 7" xfId="14" xr:uid="{7AF1659F-B7DB-40C5-968D-04FDFA340FB6}"/>
    <cellStyle name="標準" xfId="0" builtinId="0"/>
    <cellStyle name="標準 2" xfId="2" xr:uid="{9C8304D8-48D8-410C-B73D-FF8600BF0BA1}"/>
    <cellStyle name="標準 3" xfId="4" xr:uid="{EBE7A63E-8CBC-49F7-BB35-899AC6FE9F7D}"/>
    <cellStyle name="標準 4" xfId="6" xr:uid="{7B6BC943-2725-4719-A1E7-92694ADCE35F}"/>
    <cellStyle name="標準 5" xfId="9" xr:uid="{AA746AEC-1C9D-4E76-B298-A74CF83AEE8C}"/>
    <cellStyle name="標準 6" xfId="11" xr:uid="{950E58ED-A379-4253-A6DA-F6899A4A33D9}"/>
    <cellStyle name="標準 7" xfId="13" xr:uid="{97B10571-7908-40AF-944D-3CB368D96D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b="1"/>
              <a:t>配当設備投資比率の推移</a:t>
            </a:r>
            <a:endParaRPr 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699707602339176E-2"/>
          <c:y val="0.13215055555555558"/>
          <c:w val="0.8682902046783626"/>
          <c:h val="0.67077722222222225"/>
        </c:manualLayout>
      </c:layout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9844368"/>
        <c:axId val="1731807040"/>
        <c:extLst/>
      </c:barChart>
      <c:lineChart>
        <c:grouping val="standard"/>
        <c:varyColors val="0"/>
        <c:ser>
          <c:idx val="7"/>
          <c:order val="3"/>
          <c:tx>
            <c:strRef>
              <c:f>配当設備投資比率!$A$35:$B$35</c:f>
              <c:strCache>
                <c:ptCount val="2"/>
                <c:pt idx="0">
                  <c:v>配当設備投資比率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配当設備投資比率!$C$26:$H$26</c:f>
              <c:strCache>
                <c:ptCount val="6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</c:strCache>
            </c:strRef>
          </c:cat>
          <c:val>
            <c:numRef>
              <c:f>配当設備投資比率!$C$35:$H$35</c:f>
              <c:numCache>
                <c:formatCode>#,##0.0;[Red]\-#,##0.0</c:formatCode>
                <c:ptCount val="6"/>
                <c:pt idx="0">
                  <c:v>31.263262680608435</c:v>
                </c:pt>
                <c:pt idx="1">
                  <c:v>31.838861525683647</c:v>
                </c:pt>
                <c:pt idx="2">
                  <c:v>28.10675704587673</c:v>
                </c:pt>
                <c:pt idx="3">
                  <c:v>33.84320662933046</c:v>
                </c:pt>
                <c:pt idx="4">
                  <c:v>40.847739086087827</c:v>
                </c:pt>
                <c:pt idx="5">
                  <c:v>33.642346456829387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0DC-4F5D-8F4E-7DDB0071885D}"/>
            </c:ext>
          </c:extLst>
        </c:ser>
        <c:ser>
          <c:idx val="9"/>
          <c:order val="4"/>
          <c:tx>
            <c:strRef>
              <c:f>配当設備投資比率!$A$36:$B$36</c:f>
              <c:strCache>
                <c:ptCount val="2"/>
                <c:pt idx="0">
                  <c:v>総還元額設備投資比率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配当設備投資比率!$C$26:$H$26</c:f>
              <c:strCache>
                <c:ptCount val="6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</c:strCache>
            </c:strRef>
          </c:cat>
          <c:val>
            <c:numRef>
              <c:f>配当設備投資比率!$C$36:$H$36</c:f>
              <c:numCache>
                <c:formatCode>#,##0.0;[Red]\-#,##0.0</c:formatCode>
                <c:ptCount val="6"/>
                <c:pt idx="0">
                  <c:v>55.281911713809272</c:v>
                </c:pt>
                <c:pt idx="1">
                  <c:v>53.931276723591928</c:v>
                </c:pt>
                <c:pt idx="2">
                  <c:v>19.596901817885438</c:v>
                </c:pt>
                <c:pt idx="3">
                  <c:v>51.80164266831617</c:v>
                </c:pt>
                <c:pt idx="4">
                  <c:v>62.462874987124636</c:v>
                </c:pt>
                <c:pt idx="5">
                  <c:v>41.620715653733825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0DC-4F5D-8F4E-7DDB00718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44368"/>
        <c:axId val="1731807040"/>
        <c:extLst/>
      </c:lineChart>
      <c:lineChart>
        <c:grouping val="standard"/>
        <c:varyColors val="0"/>
        <c:ser>
          <c:idx val="3"/>
          <c:order val="0"/>
          <c:tx>
            <c:strRef>
              <c:f>配当設備投資比率!$A$32:$B$32</c:f>
              <c:strCache>
                <c:ptCount val="2"/>
                <c:pt idx="0">
                  <c:v>売上高配当率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配当設備投資比率!$C$26:$H$26</c:f>
              <c:strCache>
                <c:ptCount val="6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</c:strCache>
            </c:strRef>
          </c:cat>
          <c:val>
            <c:numRef>
              <c:f>配当設備投資比率!$C$32:$H$32</c:f>
              <c:numCache>
                <c:formatCode>#,##0.00_);[Red]\(#,##0.00\)</c:formatCode>
                <c:ptCount val="6"/>
                <c:pt idx="0">
                  <c:v>2.3669309551702078</c:v>
                </c:pt>
                <c:pt idx="1">
                  <c:v>2.2974868839039213</c:v>
                </c:pt>
                <c:pt idx="2">
                  <c:v>2.4329299198804879</c:v>
                </c:pt>
                <c:pt idx="3">
                  <c:v>2.4270457786350819</c:v>
                </c:pt>
                <c:pt idx="4">
                  <c:v>2.1880806360545422</c:v>
                </c:pt>
                <c:pt idx="5">
                  <c:v>2.1521210901573498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DC-4F5D-8F4E-7DDB0071885D}"/>
            </c:ext>
          </c:extLst>
        </c:ser>
        <c:ser>
          <c:idx val="4"/>
          <c:order val="1"/>
          <c:tx>
            <c:strRef>
              <c:f>配当設備投資比率!$A$33:$B$33</c:f>
              <c:strCache>
                <c:ptCount val="2"/>
                <c:pt idx="0">
                  <c:v>売上高総還元比率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配当設備投資比率!$C$26:$H$26</c:f>
              <c:strCache>
                <c:ptCount val="6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</c:strCache>
            </c:strRef>
          </c:cat>
          <c:val>
            <c:numRef>
              <c:f>配当設備投資比率!$C$33:$H$33</c:f>
              <c:numCache>
                <c:formatCode>#,##0.00_);[Red]\(#,##0.00\)</c:formatCode>
                <c:ptCount val="6"/>
                <c:pt idx="0">
                  <c:v>4.1853746818806163</c:v>
                </c:pt>
                <c:pt idx="1">
                  <c:v>3.891671842747674</c:v>
                </c:pt>
                <c:pt idx="2">
                  <c:v>1.6963141173445395</c:v>
                </c:pt>
                <c:pt idx="3">
                  <c:v>3.7149245206433612</c:v>
                </c:pt>
                <c:pt idx="4">
                  <c:v>3.3459332215077784</c:v>
                </c:pt>
                <c:pt idx="5">
                  <c:v>2.6625021551568815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DC-4F5D-8F4E-7DDB0071885D}"/>
            </c:ext>
          </c:extLst>
        </c:ser>
        <c:ser>
          <c:idx val="6"/>
          <c:order val="2"/>
          <c:tx>
            <c:strRef>
              <c:f>配当設備投資比率!$A$34:$B$34</c:f>
              <c:strCache>
                <c:ptCount val="2"/>
                <c:pt idx="0">
                  <c:v>売上高設備投資比率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配当設備投資比率!$C$26:$H$26</c:f>
              <c:strCache>
                <c:ptCount val="6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</c:strCache>
            </c:strRef>
          </c:cat>
          <c:val>
            <c:numRef>
              <c:f>配当設備投資比率!$C$34:$H$34</c:f>
              <c:numCache>
                <c:formatCode>#,##0.00_);[Red]\(#,##0.00\)</c:formatCode>
                <c:ptCount val="6"/>
                <c:pt idx="0">
                  <c:v>7.5709658948627165</c:v>
                </c:pt>
                <c:pt idx="1">
                  <c:v>7.2159831533253591</c:v>
                </c:pt>
                <c:pt idx="2">
                  <c:v>8.6560321274680785</c:v>
                </c:pt>
                <c:pt idx="3">
                  <c:v>7.171441539855933</c:v>
                </c:pt>
                <c:pt idx="4">
                  <c:v>5.3566750204781153</c:v>
                </c:pt>
                <c:pt idx="5">
                  <c:v>6.397060005665776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DC-4F5D-8F4E-7DDB00718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192527"/>
        <c:axId val="1062217487"/>
      </c:lineChart>
      <c:catAx>
        <c:axId val="172984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731807040"/>
        <c:crosses val="autoZero"/>
        <c:auto val="1"/>
        <c:lblAlgn val="ctr"/>
        <c:lblOffset val="100"/>
        <c:noMultiLvlLbl val="0"/>
      </c:catAx>
      <c:valAx>
        <c:axId val="173180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</a:t>
                </a:r>
                <a:r>
                  <a:rPr lang="en-US" altLang="ja-JP"/>
                  <a:t>%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9.2836257309941526E-3"/>
              <c:y val="3.67180555555555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729844368"/>
        <c:crosses val="autoZero"/>
        <c:crossBetween val="between"/>
      </c:valAx>
      <c:valAx>
        <c:axId val="1062217487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売上高比：</a:t>
                </a:r>
                <a:r>
                  <a:rPr lang="en-US" altLang="ja-JP"/>
                  <a:t>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1921388888888889"/>
              <c:y val="4.02458333333333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62192527"/>
        <c:crosses val="max"/>
        <c:crossBetween val="between"/>
      </c:valAx>
      <c:catAx>
        <c:axId val="10621925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22174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624269005847954E-2"/>
          <c:y val="0.89894333333333332"/>
          <c:w val="0.86410380116959062"/>
          <c:h val="9.0473333333333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38</xdr:row>
      <xdr:rowOff>123825</xdr:rowOff>
    </xdr:from>
    <xdr:to>
      <xdr:col>9</xdr:col>
      <xdr:colOff>382049</xdr:colOff>
      <xdr:row>57</xdr:row>
      <xdr:rowOff>104325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462DD4-EA2F-423E-BD3B-5215FCA5E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6BF3-A007-430D-8C7B-F21E21E1531E}">
  <dimension ref="A1:J59"/>
  <sheetViews>
    <sheetView showGridLines="0" tabSelected="1" workbookViewId="0">
      <selection activeCell="A5" sqref="A5"/>
    </sheetView>
  </sheetViews>
  <sheetFormatPr defaultColWidth="0" defaultRowHeight="15" customHeight="1" zeroHeight="1" x14ac:dyDescent="0.55000000000000004"/>
  <cols>
    <col min="1" max="9" width="9.58203125" style="10" customWidth="1"/>
    <col min="10" max="10" width="8.58203125" style="10" customWidth="1"/>
    <col min="11" max="16384" width="10" style="10" hidden="1"/>
  </cols>
  <sheetData>
    <row r="1" spans="1:10" x14ac:dyDescent="0.35">
      <c r="A1" s="3" t="s">
        <v>13</v>
      </c>
      <c r="B1" s="8"/>
      <c r="C1" s="8"/>
      <c r="D1" s="8"/>
      <c r="E1" s="8"/>
      <c r="F1" s="8"/>
      <c r="G1" s="8"/>
      <c r="H1" s="8"/>
      <c r="I1" s="8"/>
      <c r="J1" s="9"/>
    </row>
    <row r="2" spans="1:10" x14ac:dyDescent="0.35">
      <c r="A2" s="8" t="s">
        <v>15</v>
      </c>
      <c r="B2" s="8"/>
      <c r="C2" s="8"/>
      <c r="D2" s="8"/>
      <c r="E2" s="8"/>
      <c r="F2" s="8"/>
      <c r="G2" s="8"/>
      <c r="H2" s="8"/>
      <c r="I2" s="8"/>
      <c r="J2" s="9"/>
    </row>
    <row r="3" spans="1:10" x14ac:dyDescent="0.35">
      <c r="A3" s="8" t="s">
        <v>9</v>
      </c>
      <c r="B3" s="8"/>
      <c r="C3" s="8"/>
      <c r="D3" s="8"/>
      <c r="E3" s="8"/>
      <c r="F3" s="8"/>
      <c r="G3" s="8"/>
      <c r="H3" s="8"/>
      <c r="I3" s="8"/>
      <c r="J3" s="9"/>
    </row>
    <row r="4" spans="1:10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9"/>
    </row>
    <row r="5" spans="1:10" x14ac:dyDescent="0.55000000000000004"/>
    <row r="6" spans="1:10" x14ac:dyDescent="0.35">
      <c r="A6" s="11" t="s">
        <v>1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55000000000000004">
      <c r="C7" s="32"/>
      <c r="E7" s="32"/>
      <c r="G7" s="32"/>
      <c r="I7" s="32"/>
    </row>
    <row r="8" spans="1:10" ht="15.5" thickBot="1" x14ac:dyDescent="0.6">
      <c r="A8" s="12" t="s">
        <v>12</v>
      </c>
      <c r="B8" s="12"/>
    </row>
    <row r="9" spans="1:10" x14ac:dyDescent="0.55000000000000004">
      <c r="A9" s="10" t="s">
        <v>4</v>
      </c>
      <c r="B9" s="10" t="s">
        <v>2</v>
      </c>
      <c r="C9" s="40" t="s">
        <v>14</v>
      </c>
      <c r="D9" s="13" t="s">
        <v>5</v>
      </c>
      <c r="E9" s="13" t="s">
        <v>6</v>
      </c>
      <c r="F9" s="13" t="s">
        <v>7</v>
      </c>
      <c r="G9" s="13" t="s">
        <v>17</v>
      </c>
      <c r="H9" s="14" t="s">
        <v>16</v>
      </c>
    </row>
    <row r="10" spans="1:10" x14ac:dyDescent="0.55000000000000004">
      <c r="A10" s="6" t="s">
        <v>18</v>
      </c>
      <c r="B10" s="2" t="s">
        <v>3</v>
      </c>
      <c r="C10" s="43">
        <v>30225681</v>
      </c>
      <c r="D10" s="42">
        <v>29866547</v>
      </c>
      <c r="E10" s="42">
        <v>27214594</v>
      </c>
      <c r="F10" s="44">
        <v>31379507</v>
      </c>
      <c r="G10" s="42">
        <v>37154298</v>
      </c>
      <c r="H10" s="45">
        <v>45095325</v>
      </c>
    </row>
    <row r="11" spans="1:10" ht="25" x14ac:dyDescent="0.55000000000000004">
      <c r="A11" s="16" t="s">
        <v>28</v>
      </c>
      <c r="B11" s="39" t="s">
        <v>3</v>
      </c>
      <c r="C11" s="46">
        <v>9938</v>
      </c>
      <c r="D11" s="34">
        <v>12434</v>
      </c>
      <c r="E11" s="31"/>
      <c r="F11" s="31"/>
      <c r="G11" s="34"/>
      <c r="H11" s="47"/>
    </row>
    <row r="12" spans="1:10" ht="22" x14ac:dyDescent="0.55000000000000004">
      <c r="A12" s="26" t="s">
        <v>29</v>
      </c>
      <c r="B12" s="39" t="s">
        <v>3</v>
      </c>
      <c r="C12" s="46">
        <v>636116</v>
      </c>
      <c r="D12" s="34">
        <v>618801</v>
      </c>
      <c r="E12" s="31"/>
      <c r="F12" s="31"/>
      <c r="G12" s="34"/>
      <c r="H12" s="47"/>
    </row>
    <row r="13" spans="1:10" ht="22" x14ac:dyDescent="0.55000000000000004">
      <c r="A13" s="26" t="s">
        <v>30</v>
      </c>
      <c r="B13" s="39" t="s">
        <v>3</v>
      </c>
      <c r="C13" s="46">
        <v>69367</v>
      </c>
      <c r="D13" s="34">
        <v>54945</v>
      </c>
      <c r="E13" s="31"/>
      <c r="F13" s="31"/>
      <c r="G13" s="34"/>
      <c r="H13" s="47"/>
    </row>
    <row r="14" spans="1:10" x14ac:dyDescent="0.55000000000000004">
      <c r="A14" s="15" t="s">
        <v>19</v>
      </c>
      <c r="B14" s="39" t="s">
        <v>3</v>
      </c>
      <c r="C14" s="46"/>
      <c r="D14" s="34"/>
      <c r="E14" s="31">
        <v>662112</v>
      </c>
      <c r="F14" s="31">
        <v>761595</v>
      </c>
      <c r="G14" s="34">
        <v>812966</v>
      </c>
      <c r="H14" s="47">
        <v>970506</v>
      </c>
    </row>
    <row r="15" spans="1:10" x14ac:dyDescent="0.55000000000000004">
      <c r="A15" s="7" t="s">
        <v>20</v>
      </c>
      <c r="B15" s="2" t="s">
        <v>3</v>
      </c>
      <c r="C15" s="46">
        <v>550107</v>
      </c>
      <c r="D15" s="34">
        <v>500309</v>
      </c>
      <c r="E15" s="34">
        <v>118</v>
      </c>
      <c r="F15" s="31">
        <v>404718</v>
      </c>
      <c r="G15" s="34">
        <v>431099</v>
      </c>
      <c r="H15" s="47">
        <v>231069</v>
      </c>
    </row>
    <row r="16" spans="1:10" x14ac:dyDescent="0.55000000000000004">
      <c r="A16" s="16" t="s">
        <v>21</v>
      </c>
      <c r="B16" s="39" t="s">
        <v>3</v>
      </c>
      <c r="C16" s="46">
        <v>-470</v>
      </c>
      <c r="D16" s="34">
        <v>-24181</v>
      </c>
      <c r="E16" s="31">
        <v>-200585</v>
      </c>
      <c r="F16" s="31">
        <v>-588</v>
      </c>
      <c r="G16" s="34">
        <v>-907</v>
      </c>
      <c r="H16" s="47">
        <v>-911</v>
      </c>
    </row>
    <row r="17" spans="1:10" ht="25" x14ac:dyDescent="0.55000000000000004">
      <c r="A17" s="7" t="s">
        <v>22</v>
      </c>
      <c r="B17" s="2" t="s">
        <v>3</v>
      </c>
      <c r="C17" s="51">
        <v>1452725</v>
      </c>
      <c r="D17" s="41">
        <v>1407832</v>
      </c>
      <c r="E17" s="41">
        <v>1213903</v>
      </c>
      <c r="F17" s="5">
        <v>1197266</v>
      </c>
      <c r="G17" s="41">
        <v>1450196</v>
      </c>
      <c r="H17" s="52">
        <v>1846447</v>
      </c>
    </row>
    <row r="18" spans="1:10" ht="25" x14ac:dyDescent="0.55000000000000004">
      <c r="A18" s="7" t="s">
        <v>23</v>
      </c>
      <c r="B18" s="39" t="s">
        <v>3</v>
      </c>
      <c r="C18" s="51">
        <v>2286162</v>
      </c>
      <c r="D18" s="41">
        <v>2187299</v>
      </c>
      <c r="E18" s="5">
        <v>2275595</v>
      </c>
      <c r="F18" s="5">
        <v>2286893</v>
      </c>
      <c r="G18" s="41">
        <v>1907356</v>
      </c>
      <c r="H18" s="52">
        <v>2867660</v>
      </c>
    </row>
    <row r="19" spans="1:10" ht="25" x14ac:dyDescent="0.55000000000000004">
      <c r="A19" s="7" t="s">
        <v>24</v>
      </c>
      <c r="B19" s="2" t="s">
        <v>3</v>
      </c>
      <c r="C19" s="46">
        <v>-65437</v>
      </c>
      <c r="D19" s="34">
        <v>-48751</v>
      </c>
      <c r="E19" s="34">
        <v>-40542</v>
      </c>
      <c r="F19" s="31">
        <v>-37749</v>
      </c>
      <c r="G19" s="34">
        <v>-56436</v>
      </c>
      <c r="H19" s="47">
        <v>-154985</v>
      </c>
    </row>
    <row r="20" spans="1:10" ht="25" x14ac:dyDescent="0.55000000000000004">
      <c r="A20" s="7" t="s">
        <v>25</v>
      </c>
      <c r="B20" s="39" t="s">
        <v>3</v>
      </c>
      <c r="C20" s="51">
        <v>-1385074</v>
      </c>
      <c r="D20" s="41">
        <v>-1391215</v>
      </c>
      <c r="E20" s="5">
        <v>-1371699</v>
      </c>
      <c r="F20" s="5">
        <v>-1542132</v>
      </c>
      <c r="G20" s="41">
        <v>-1659161</v>
      </c>
      <c r="H20" s="52">
        <v>-2008634</v>
      </c>
    </row>
    <row r="21" spans="1:10" ht="25.5" thickBot="1" x14ac:dyDescent="0.6">
      <c r="A21" s="17" t="s">
        <v>26</v>
      </c>
      <c r="B21" s="18" t="s">
        <v>3</v>
      </c>
      <c r="C21" s="48"/>
      <c r="D21" s="49"/>
      <c r="E21" s="33">
        <v>278447</v>
      </c>
      <c r="F21" s="33">
        <v>346085</v>
      </c>
      <c r="G21" s="49">
        <v>348280</v>
      </c>
      <c r="H21" s="50">
        <v>334287</v>
      </c>
    </row>
    <row r="22" spans="1:10" x14ac:dyDescent="0.55000000000000004">
      <c r="C22" s="1" t="s">
        <v>27</v>
      </c>
    </row>
    <row r="23" spans="1:10" x14ac:dyDescent="0.55000000000000004"/>
    <row r="24" spans="1:10" x14ac:dyDescent="0.55000000000000004">
      <c r="A24" s="19" t="s">
        <v>31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55000000000000004">
      <c r="C25" s="12"/>
      <c r="D25" s="12"/>
      <c r="E25" s="12"/>
      <c r="F25" s="12"/>
      <c r="G25" s="12"/>
      <c r="H25" s="12"/>
    </row>
    <row r="26" spans="1:10" x14ac:dyDescent="0.55000000000000004">
      <c r="A26" s="12"/>
      <c r="B26" s="12"/>
      <c r="C26" s="20" t="str">
        <f t="shared" ref="C26:H26" si="0">C9</f>
        <v>FY18</v>
      </c>
      <c r="D26" s="20" t="str">
        <f t="shared" si="0"/>
        <v>FY19</v>
      </c>
      <c r="E26" s="20" t="str">
        <f t="shared" si="0"/>
        <v>FY20</v>
      </c>
      <c r="F26" s="20" t="str">
        <f t="shared" si="0"/>
        <v>FY21</v>
      </c>
      <c r="G26" s="20" t="str">
        <f t="shared" si="0"/>
        <v>FY22</v>
      </c>
      <c r="H26" s="20" t="str">
        <f t="shared" si="0"/>
        <v>FY23</v>
      </c>
    </row>
    <row r="27" spans="1:10" x14ac:dyDescent="0.55000000000000004">
      <c r="A27" s="35" t="s">
        <v>11</v>
      </c>
      <c r="B27" s="21" t="s">
        <v>8</v>
      </c>
      <c r="C27" s="28">
        <f>C10/100</f>
        <v>302256.81</v>
      </c>
      <c r="D27" s="28">
        <f t="shared" ref="D27:H27" si="1">D10/100</f>
        <v>298665.46999999997</v>
      </c>
      <c r="E27" s="28">
        <f t="shared" si="1"/>
        <v>272145.94</v>
      </c>
      <c r="F27" s="28">
        <f t="shared" si="1"/>
        <v>313795.07</v>
      </c>
      <c r="G27" s="28">
        <f t="shared" si="1"/>
        <v>371542.98</v>
      </c>
      <c r="H27" s="28">
        <f t="shared" si="1"/>
        <v>450953.25</v>
      </c>
    </row>
    <row r="28" spans="1:10" x14ac:dyDescent="0.55000000000000004">
      <c r="A28" s="37" t="s">
        <v>33</v>
      </c>
      <c r="B28" s="21" t="s">
        <v>8</v>
      </c>
      <c r="C28" s="29">
        <f>SUM(C11:C14)/100</f>
        <v>7154.21</v>
      </c>
      <c r="D28" s="29">
        <f t="shared" ref="D28:G28" si="2">SUM(D11:D14)/100</f>
        <v>6861.8</v>
      </c>
      <c r="E28" s="29">
        <f t="shared" si="2"/>
        <v>6621.12</v>
      </c>
      <c r="F28" s="29">
        <f t="shared" si="2"/>
        <v>7615.95</v>
      </c>
      <c r="G28" s="29">
        <f t="shared" si="2"/>
        <v>8129.66</v>
      </c>
      <c r="H28" s="29">
        <f>SUM(H11:H14)/100</f>
        <v>9705.06</v>
      </c>
    </row>
    <row r="29" spans="1:10" x14ac:dyDescent="0.55000000000000004">
      <c r="A29" s="53" t="s">
        <v>34</v>
      </c>
      <c r="B29" s="21" t="s">
        <v>8</v>
      </c>
      <c r="C29" s="29">
        <f>SUM(C15:C16)/100</f>
        <v>5496.37</v>
      </c>
      <c r="D29" s="29">
        <f t="shared" ref="D29:H29" si="3">SUM(D15:D16)/100</f>
        <v>4761.28</v>
      </c>
      <c r="E29" s="29">
        <f t="shared" si="3"/>
        <v>-2004.67</v>
      </c>
      <c r="F29" s="29">
        <f t="shared" si="3"/>
        <v>4041.3</v>
      </c>
      <c r="G29" s="29">
        <f t="shared" si="3"/>
        <v>4301.92</v>
      </c>
      <c r="H29" s="29">
        <f t="shared" si="3"/>
        <v>2301.58</v>
      </c>
    </row>
    <row r="30" spans="1:10" x14ac:dyDescent="0.55000000000000004">
      <c r="A30" s="36" t="s">
        <v>35</v>
      </c>
      <c r="B30" s="21" t="s">
        <v>8</v>
      </c>
      <c r="C30" s="29">
        <f>C28+C29</f>
        <v>12650.58</v>
      </c>
      <c r="D30" s="29">
        <f t="shared" ref="D30:H30" si="4">D28+D29</f>
        <v>11623.08</v>
      </c>
      <c r="E30" s="29">
        <f t="shared" si="4"/>
        <v>4616.45</v>
      </c>
      <c r="F30" s="29">
        <f t="shared" si="4"/>
        <v>11657.25</v>
      </c>
      <c r="G30" s="29">
        <f t="shared" si="4"/>
        <v>12431.58</v>
      </c>
      <c r="H30" s="29">
        <f t="shared" si="4"/>
        <v>12006.64</v>
      </c>
    </row>
    <row r="31" spans="1:10" x14ac:dyDescent="0.55000000000000004">
      <c r="A31" s="37" t="s">
        <v>36</v>
      </c>
      <c r="B31" s="21" t="s">
        <v>8</v>
      </c>
      <c r="C31" s="29">
        <f>SUM(C17:C21)/100</f>
        <v>22883.759999999998</v>
      </c>
      <c r="D31" s="29">
        <f t="shared" ref="D31:H31" si="5">SUM(D17:D21)/100</f>
        <v>21551.65</v>
      </c>
      <c r="E31" s="29">
        <f t="shared" si="5"/>
        <v>23557.040000000001</v>
      </c>
      <c r="F31" s="29">
        <f t="shared" si="5"/>
        <v>22503.63</v>
      </c>
      <c r="G31" s="29">
        <f t="shared" si="5"/>
        <v>19902.349999999999</v>
      </c>
      <c r="H31" s="29">
        <f t="shared" si="5"/>
        <v>28847.75</v>
      </c>
    </row>
    <row r="32" spans="1:10" x14ac:dyDescent="0.55000000000000004">
      <c r="A32" s="55" t="s">
        <v>37</v>
      </c>
      <c r="B32" s="21" t="s">
        <v>10</v>
      </c>
      <c r="C32" s="30">
        <f>C28/C27*100</f>
        <v>2.3669309551702078</v>
      </c>
      <c r="D32" s="30">
        <f t="shared" ref="D32:H32" si="6">D28/D27*100</f>
        <v>2.2974868839039213</v>
      </c>
      <c r="E32" s="30">
        <f t="shared" si="6"/>
        <v>2.4329299198804879</v>
      </c>
      <c r="F32" s="30">
        <f t="shared" si="6"/>
        <v>2.4270457786350819</v>
      </c>
      <c r="G32" s="30">
        <f t="shared" si="6"/>
        <v>2.1880806360545422</v>
      </c>
      <c r="H32" s="30">
        <f t="shared" si="6"/>
        <v>2.1521210901573498</v>
      </c>
    </row>
    <row r="33" spans="1:10" ht="27" x14ac:dyDescent="0.55000000000000004">
      <c r="A33" s="54" t="s">
        <v>38</v>
      </c>
      <c r="B33" s="27" t="s">
        <v>10</v>
      </c>
      <c r="C33" s="30">
        <f>C30/C27*100</f>
        <v>4.1853746818806163</v>
      </c>
      <c r="D33" s="30">
        <f t="shared" ref="D33:H33" si="7">D30/D27*100</f>
        <v>3.891671842747674</v>
      </c>
      <c r="E33" s="30">
        <f t="shared" si="7"/>
        <v>1.6963141173445395</v>
      </c>
      <c r="F33" s="30">
        <f t="shared" si="7"/>
        <v>3.7149245206433612</v>
      </c>
      <c r="G33" s="30">
        <f t="shared" si="7"/>
        <v>3.3459332215077784</v>
      </c>
      <c r="H33" s="30">
        <f t="shared" si="7"/>
        <v>2.6625021551568815</v>
      </c>
    </row>
    <row r="34" spans="1:10" ht="27" x14ac:dyDescent="0.55000000000000004">
      <c r="A34" s="54" t="s">
        <v>39</v>
      </c>
      <c r="B34" s="27" t="s">
        <v>10</v>
      </c>
      <c r="C34" s="30">
        <f>C31/C27*100</f>
        <v>7.5709658948627165</v>
      </c>
      <c r="D34" s="30">
        <f t="shared" ref="D34:H34" si="8">D31/D27*100</f>
        <v>7.2159831533253591</v>
      </c>
      <c r="E34" s="30">
        <f t="shared" si="8"/>
        <v>8.6560321274680785</v>
      </c>
      <c r="F34" s="30">
        <f t="shared" si="8"/>
        <v>7.171441539855933</v>
      </c>
      <c r="G34" s="30">
        <f t="shared" si="8"/>
        <v>5.3566750204781153</v>
      </c>
      <c r="H34" s="30">
        <f t="shared" si="8"/>
        <v>6.397060005665776</v>
      </c>
    </row>
    <row r="35" spans="1:10" ht="27" x14ac:dyDescent="0.55000000000000004">
      <c r="A35" s="54" t="s">
        <v>40</v>
      </c>
      <c r="B35" s="27" t="s">
        <v>10</v>
      </c>
      <c r="C35" s="4">
        <f>C28/C31*100</f>
        <v>31.263262680608435</v>
      </c>
      <c r="D35" s="4">
        <f t="shared" ref="D35:H35" si="9">D28/D31*100</f>
        <v>31.838861525683647</v>
      </c>
      <c r="E35" s="4">
        <f t="shared" si="9"/>
        <v>28.10675704587673</v>
      </c>
      <c r="F35" s="4">
        <f t="shared" si="9"/>
        <v>33.84320662933046</v>
      </c>
      <c r="G35" s="4">
        <f t="shared" si="9"/>
        <v>40.847739086087827</v>
      </c>
      <c r="H35" s="4">
        <f t="shared" si="9"/>
        <v>33.642346456829387</v>
      </c>
    </row>
    <row r="36" spans="1:10" ht="27" x14ac:dyDescent="0.55000000000000004">
      <c r="A36" s="38" t="s">
        <v>41</v>
      </c>
      <c r="B36" s="22" t="s">
        <v>10</v>
      </c>
      <c r="C36" s="25">
        <f>C30/C31*100</f>
        <v>55.281911713809272</v>
      </c>
      <c r="D36" s="25">
        <f t="shared" ref="D36:H36" si="10">D30/D31*100</f>
        <v>53.931276723591928</v>
      </c>
      <c r="E36" s="25">
        <f t="shared" si="10"/>
        <v>19.596901817885438</v>
      </c>
      <c r="F36" s="25">
        <f t="shared" si="10"/>
        <v>51.80164266831617</v>
      </c>
      <c r="G36" s="25">
        <f t="shared" si="10"/>
        <v>62.462874987124636</v>
      </c>
      <c r="H36" s="25">
        <f t="shared" si="10"/>
        <v>41.620715653733825</v>
      </c>
    </row>
    <row r="37" spans="1:10" x14ac:dyDescent="0.55000000000000004">
      <c r="A37" s="23"/>
      <c r="B37" s="24"/>
      <c r="C37" s="24"/>
      <c r="D37" s="24"/>
      <c r="E37" s="24"/>
      <c r="F37" s="24"/>
      <c r="G37" s="24"/>
      <c r="H37" s="24"/>
    </row>
    <row r="38" spans="1:10" x14ac:dyDescent="0.55000000000000004">
      <c r="A38" s="19" t="s">
        <v>32</v>
      </c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55000000000000004"/>
    <row r="40" spans="1:10" x14ac:dyDescent="0.55000000000000004"/>
    <row r="41" spans="1:10" x14ac:dyDescent="0.55000000000000004"/>
    <row r="42" spans="1:10" x14ac:dyDescent="0.55000000000000004"/>
    <row r="43" spans="1:10" x14ac:dyDescent="0.55000000000000004"/>
    <row r="44" spans="1:10" x14ac:dyDescent="0.55000000000000004"/>
    <row r="45" spans="1:10" x14ac:dyDescent="0.55000000000000004"/>
    <row r="46" spans="1:10" x14ac:dyDescent="0.55000000000000004"/>
    <row r="47" spans="1:10" x14ac:dyDescent="0.55000000000000004"/>
    <row r="48" spans="1:10" x14ac:dyDescent="0.55000000000000004"/>
    <row r="49" x14ac:dyDescent="0.55000000000000004"/>
    <row r="50" x14ac:dyDescent="0.55000000000000004"/>
    <row r="51" x14ac:dyDescent="0.55000000000000004"/>
    <row r="52" x14ac:dyDescent="0.55000000000000004"/>
    <row r="53" x14ac:dyDescent="0.55000000000000004"/>
    <row r="54" x14ac:dyDescent="0.55000000000000004"/>
    <row r="55" x14ac:dyDescent="0.55000000000000004"/>
    <row r="56" x14ac:dyDescent="0.55000000000000004"/>
    <row r="57" x14ac:dyDescent="0.55000000000000004"/>
    <row r="58" x14ac:dyDescent="0.55000000000000004"/>
    <row r="59" ht="15" customHeight="1" x14ac:dyDescent="0.55000000000000004"/>
  </sheetData>
  <phoneticPr fontId="7"/>
  <pageMargins left="0.7" right="0.7" top="0.75" bottom="0.75" header="0.3" footer="0.3"/>
  <pageSetup paperSize="9" orientation="portrait" r:id="rId1"/>
  <ignoredErrors>
    <ignoredError sqref="C28:H31" formulaRange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 xr2:uid="{6ABD1B24-C2D3-47B9-8B45-9B5955C14126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配当設備投資比率!C12:H12</xm:f>
              <xm:sqref>I12</xm:sqref>
            </x14:sparkline>
            <x14:sparkline>
              <xm:f>配当設備投資比率!C13:H13</xm:f>
              <xm:sqref>I13</xm:sqref>
            </x14:sparkline>
            <x14:sparkline>
              <xm:f>配当設備投資比率!C14:H14</xm:f>
              <xm:sqref>I14</xm:sqref>
            </x14:sparkline>
          </x14:sparklines>
        </x14:sparklineGroup>
        <x14:sparklineGroup displayEmptyCellsAs="gap" high="1" low="1" xr2:uid="{1F9310BD-45F4-4C43-8BD7-E87CA29E371D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配当設備投資比率!C21:H21</xm:f>
              <xm:sqref>I21</xm:sqref>
            </x14:sparkline>
          </x14:sparklines>
        </x14:sparklineGroup>
        <x14:sparklineGroup displayEmptyCellsAs="gap" high="1" low="1" xr2:uid="{B9DFD802-BF34-408A-94EF-121260F7A908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配当設備投資比率!C19:H19</xm:f>
              <xm:sqref>I19</xm:sqref>
            </x14:sparkline>
          </x14:sparklines>
        </x14:sparklineGroup>
        <x14:sparklineGroup displayEmptyCellsAs="gap" high="1" low="1" xr2:uid="{31E5A9B9-55C0-4331-A802-AF234EBA169E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配当設備投資比率!C17:H17</xm:f>
              <xm:sqref>I17</xm:sqref>
            </x14:sparkline>
          </x14:sparklines>
        </x14:sparklineGroup>
        <x14:sparklineGroup displayEmptyCellsAs="gap" high="1" low="1" xr2:uid="{46236CBB-37F4-4076-B9B4-20D52EFB84D0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配当設備投資比率!C18:H18</xm:f>
              <xm:sqref>I18</xm:sqref>
            </x14:sparkline>
          </x14:sparklines>
        </x14:sparklineGroup>
        <x14:sparklineGroup displayEmptyCellsAs="gap" high="1" low="1" xr2:uid="{3AD8D200-8166-4B3C-93A0-787701CD7E7F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配当設備投資比率!C11:H11</xm:f>
              <xm:sqref>I11</xm:sqref>
            </x14:sparkline>
          </x14:sparklines>
        </x14:sparklineGroup>
        <x14:sparklineGroup displayEmptyCellsAs="gap" high="1" low="1" xr2:uid="{A7E2F366-5394-4B88-A6A0-9BF1DF7687DA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配当設備投資比率!C10:H10</xm:f>
              <xm:sqref>I10</xm:sqref>
            </x14:sparkline>
          </x14:sparklines>
        </x14:sparklineGroup>
        <x14:sparklineGroup displayEmptyCellsAs="gap" high="1" low="1" xr2:uid="{EE50A09F-D813-4147-996C-1088E9FBAF99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配当設備投資比率!C15:H15</xm:f>
              <xm:sqref>I15</xm:sqref>
            </x14:sparkline>
          </x14:sparklines>
        </x14:sparklineGroup>
        <x14:sparklineGroup displayEmptyCellsAs="gap" high="1" low="1" xr2:uid="{2F6BE898-C49D-4861-9F64-6E067625B8D0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配当設備投資比率!C16:H16</xm:f>
              <xm:sqref>I16</xm:sqref>
            </x14:sparkline>
          </x14:sparklines>
        </x14:sparklineGroup>
        <x14:sparklineGroup displayEmptyCellsAs="gap" high="1" low="1" xr2:uid="{5C4AD05F-0C93-4BE1-9C54-C4A336D1D3F8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配当設備投資比率!C20:H20</xm:f>
              <xm:sqref>I20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配当設備投資比率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2021-08-24T03:41:03Z</dcterms:created>
  <dcterms:modified xsi:type="dcterms:W3CDTF">2024-09-16T05:48:33Z</dcterms:modified>
</cp:coreProperties>
</file>